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36" windowWidth="6432" windowHeight="2868" activeTab="0"/>
  </bookViews>
  <sheets>
    <sheet name="MUNICIPAL" sheetId="1" r:id="rId1"/>
  </sheets>
  <definedNames>
    <definedName name="_xlnm.Print_Area" localSheetId="0">'MUNICIPAL'!$I$68:$Q$114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>25% To City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59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45 Section 7
</t>
        </r>
        <r>
          <rPr>
            <b/>
            <sz val="8"/>
            <rFont val="Tahoma"/>
            <family val="2"/>
          </rPr>
          <t xml:space="preserve">58-23-590(E) 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75% of Fine To Public Service Commission
25% to Town</t>
        </r>
      </text>
    </comment>
    <comment ref="A64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0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County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County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41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S13" authorId="0">
      <text>
        <r>
          <rPr>
            <b/>
            <sz val="8"/>
            <color indexed="10"/>
            <rFont val="Tahoma"/>
            <family val="2"/>
          </rPr>
          <t>PP 41 Sectiom 9</t>
        </r>
        <r>
          <rPr>
            <b/>
            <sz val="8"/>
            <rFont val="Tahoma"/>
            <family val="0"/>
          </rPr>
          <t xml:space="preserve">
§50-21-114
$50.00 Fee to SLED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§56-5-2940
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O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O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44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38 Section 1 &amp; 2</t>
        </r>
        <r>
          <rPr>
            <b/>
            <sz val="8"/>
            <rFont val="Tahoma"/>
            <family val="0"/>
          </rPr>
          <t xml:space="preserve">
§14-1-205
100% To City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43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44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49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2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6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6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8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8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0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0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2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0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8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Q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40 Section 5
</t>
        </r>
        <r>
          <rPr>
            <b/>
            <sz val="8"/>
            <rFont val="Tahoma"/>
            <family val="2"/>
          </rPr>
          <t>Section 73.3 Temporary Provisions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N2" authorId="1">
      <text>
        <r>
          <rPr>
            <b/>
            <sz val="8"/>
            <color indexed="10"/>
            <rFont val="Tahoma"/>
            <family val="2"/>
          </rPr>
          <t>PP 41 Section 7</t>
        </r>
        <r>
          <rPr>
            <b/>
            <sz val="8"/>
            <rFont val="Tahoma"/>
            <family val="0"/>
          </rPr>
          <t xml:space="preserve">
§56-5-295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45 Section 6</t>
        </r>
        <r>
          <rPr>
            <b/>
            <sz val="8"/>
            <rFont val="Tahoma"/>
            <family val="0"/>
          </rPr>
          <t xml:space="preserve">
§56-5-4160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39 Section 4</t>
        </r>
        <r>
          <rPr>
            <b/>
            <sz val="8"/>
            <rFont val="Tahoma"/>
            <family val="0"/>
          </rPr>
          <t xml:space="preserve">
§14-1-211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8"/>
            <color indexed="10"/>
            <rFont val="Tahoma"/>
            <family val="2"/>
          </rPr>
          <t>PP 41 Section 8</t>
        </r>
        <r>
          <rPr>
            <b/>
            <sz val="8"/>
            <rFont val="Tahoma"/>
            <family val="0"/>
          </rPr>
          <t xml:space="preserve">
Section 33.7 Part B1 Temporary Provisos
$100.00 </t>
        </r>
        <r>
          <rPr>
            <sz val="8"/>
            <rFont val="Tahoma"/>
            <family val="0"/>
          </rPr>
          <t xml:space="preserve">
</t>
        </r>
      </text>
    </comment>
    <comment ref="R7" authorId="1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(c)
§34-11-90(d)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42 Section 11</t>
        </r>
        <r>
          <rPr>
            <b/>
            <sz val="8"/>
            <rFont val="Tahoma"/>
            <family val="0"/>
          </rPr>
          <t xml:space="preserve">
§14-1-209 (c)
§14-17-725
</t>
        </r>
      </text>
    </comment>
  </commentList>
</comments>
</file>

<file path=xl/sharedStrings.xml><?xml version="1.0" encoding="utf-8"?>
<sst xmlns="http://schemas.openxmlformats.org/spreadsheetml/2006/main" count="188" uniqueCount="174">
  <si>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</si>
  <si>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</si>
  <si>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</si>
  <si>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</si>
  <si>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</si>
  <si>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</si>
  <si>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</si>
  <si>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DUI Assessment $100.00 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</si>
  <si>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</si>
  <si>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MUNICIPAL COURT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</si>
  <si>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</si>
  <si>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</si>
  <si>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</si>
  <si>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</si>
  <si>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</si>
  <si>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</si>
  <si>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</si>
  <si>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</si>
  <si>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</si>
  <si>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</si>
  <si>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</si>
  <si>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</si>
  <si>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</si>
  <si>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</si>
  <si>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</si>
  <si>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</si>
  <si>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</si>
  <si>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ASSESSMENTS</t>
  </si>
  <si>
    <t>FINES</t>
  </si>
  <si>
    <t>REGULAR FINE NO EXCEPTIONS</t>
  </si>
  <si>
    <t>CRIMINAL</t>
  </si>
  <si>
    <t>REGULAR WILDLIFE FINES</t>
  </si>
  <si>
    <t>SLED Breathalyzer $50.00</t>
  </si>
  <si>
    <t>BOATING UNDER INFLUENCE WITH BREATHALYZER</t>
  </si>
  <si>
    <t>BOATING UNDER INFLUENCE NO BREATHALYZER</t>
  </si>
  <si>
    <t>Law Enforcement $25.00</t>
  </si>
  <si>
    <t>DUI &amp; TRAFFIC</t>
  </si>
  <si>
    <t>COUNTY BOND</t>
  </si>
  <si>
    <t>CITY BOND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</si>
  <si>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</si>
  <si>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</si>
  <si>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</si>
  <si>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</si>
  <si>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</si>
  <si>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</si>
  <si>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</si>
  <si>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</si>
  <si>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</si>
  <si>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</si>
  <si>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</si>
  <si>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</si>
  <si>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</si>
  <si>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</si>
  <si>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</si>
  <si>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</si>
  <si>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</si>
  <si>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</si>
  <si>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</si>
  <si>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</si>
  <si>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</si>
  <si>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</si>
  <si>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</si>
  <si>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</si>
  <si>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</si>
  <si>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</si>
  <si>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</si>
  <si>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</si>
  <si>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</si>
  <si>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</si>
  <si>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</si>
  <si>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</si>
  <si>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</si>
  <si>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</si>
  <si>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</si>
  <si>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</si>
  <si>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§14-1-211</t>
  </si>
  <si>
    <t>§14-1-208</t>
  </si>
  <si>
    <t>FINES AND FEES</t>
  </si>
  <si>
    <t>%</t>
  </si>
  <si>
    <t>CODE</t>
  </si>
  <si>
    <t>DUE STATE TREASURER</t>
  </si>
  <si>
    <t>N/A</t>
  </si>
  <si>
    <t>Drug Court $100.00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</si>
  <si>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</si>
  <si>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</si>
  <si>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</si>
  <si>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</si>
  <si>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</si>
  <si>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</si>
  <si>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</si>
  <si>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Insurance Fraud Division of the Attorney General's Office</t>
  </si>
  <si>
    <t>Nonprofit Humane Organization</t>
  </si>
  <si>
    <t>State Transport Police</t>
  </si>
  <si>
    <t>Probation Officer</t>
  </si>
  <si>
    <t>Probation, Parole and Pardon Service Board</t>
  </si>
  <si>
    <t>Court Ordered Restitution</t>
  </si>
  <si>
    <t>Distributed by Clerk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</si>
  <si>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</si>
  <si>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</si>
  <si>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</si>
  <si>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</si>
  <si>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</si>
  <si>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>SUPPORT COLLECTION FEE 5% OF TOTAL</t>
  </si>
  <si>
    <t>56-5-2940</t>
  </si>
  <si>
    <t>TOTAL VICTIM MONEY RETAINED BY LOCAL GOVERNMENT</t>
  </si>
  <si>
    <t>TOTAL DISTRIBUTION TO OTHER AGENCIES</t>
  </si>
  <si>
    <t>TOTAL DISTRIBUTED BY CLERK</t>
  </si>
  <si>
    <t>OTHER ASSESSMENTS OR SURCHARGES</t>
  </si>
  <si>
    <t>Application for Public Defender $40.00</t>
  </si>
  <si>
    <t xml:space="preserve">0% To State </t>
  </si>
  <si>
    <t>1ST DRIVING UNDER INFLUENCE</t>
  </si>
  <si>
    <t>1ST DRIVING UNDER INFLUENCE PER SE</t>
  </si>
  <si>
    <t>100% to County</t>
  </si>
  <si>
    <t>0% to State</t>
  </si>
  <si>
    <t>COUNTY ORDINANCE VIOLATIONS</t>
  </si>
  <si>
    <t>To Victim Fund 11.16%</t>
  </si>
  <si>
    <t>To State       88.84 %</t>
  </si>
  <si>
    <t>CITY ORDINANCE VIOLATIONS</t>
  </si>
  <si>
    <t>ORDINANCE VIOLATIONS</t>
  </si>
  <si>
    <t>Total To General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</si>
  <si>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</si>
  <si>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Distributed by City Treasurer</t>
  </si>
  <si>
    <t>DEPARTMENT OF NATURAL RESOURCES</t>
  </si>
  <si>
    <t>STATE TREASURER INFORMATION</t>
  </si>
  <si>
    <t xml:space="preserve">Administrative Cost        $41.00 </t>
  </si>
  <si>
    <t>Public Service Commission</t>
  </si>
  <si>
    <t>City General Fund Bond Estreatments</t>
  </si>
  <si>
    <t>City General Fund Civil Filing Fees</t>
  </si>
  <si>
    <t>City General Fund Spousal &amp; Alimony &amp; Child Support Fees</t>
  </si>
  <si>
    <t>City General Fund 3% Restitution collection Cost</t>
  </si>
  <si>
    <t>General Fund County Bond Estreatment</t>
  </si>
  <si>
    <t>CARRIERS OF HOUSEHOLD GOODS &amp; HAZARDOS WASTE</t>
  </si>
  <si>
    <t>REGULAR TRAFFIC</t>
  </si>
  <si>
    <r>
      <t xml:space="preserve">1ST DUI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8/19/2003</t>
    </r>
  </si>
  <si>
    <r>
      <t>1ST DUI PER SE</t>
    </r>
    <r>
      <rPr>
        <b/>
        <sz val="10"/>
        <color indexed="10"/>
        <rFont val="Arial"/>
        <family val="2"/>
      </rPr>
      <t xml:space="preserve"> BEFORE 8/18/2003</t>
    </r>
  </si>
  <si>
    <t>COUNTY</t>
  </si>
  <si>
    <t>STATE</t>
  </si>
  <si>
    <t>CITY</t>
  </si>
  <si>
    <t>SOLICITOR</t>
  </si>
  <si>
    <t>BOND</t>
  </si>
  <si>
    <t>100%                    To CITY</t>
  </si>
  <si>
    <t>To City</t>
  </si>
  <si>
    <t>1ST, &amp; 2ND DUS FOR DUI</t>
  </si>
  <si>
    <t>1ST, 2ND, 3RD &amp; SUB DUS NON DUI</t>
  </si>
  <si>
    <t>Municipal DUS DPS Pullout - $100 per case</t>
  </si>
  <si>
    <t>56-1-460</t>
  </si>
  <si>
    <t>Municipal DUI  - $12.00</t>
  </si>
  <si>
    <t>56-5-2995</t>
  </si>
  <si>
    <t>14-1-211</t>
  </si>
  <si>
    <t>Municipal DRUG Surcharge -$100 per case</t>
  </si>
  <si>
    <t>Municipal Law Enforcement Surcharge - $25 per case</t>
  </si>
  <si>
    <t>City General Fund 3% Collection Charge</t>
  </si>
  <si>
    <t xml:space="preserve">Restitution </t>
  </si>
  <si>
    <t>TO CITY / MUNICIPAL GENERAL FUND</t>
  </si>
  <si>
    <t>CITY / MUNICIPAL VICTIM FUND</t>
  </si>
  <si>
    <t>UPDATED 7/1/2006</t>
  </si>
  <si>
    <t>SEATBELT</t>
  </si>
  <si>
    <t>14-1-213</t>
  </si>
  <si>
    <t>P - 90.2</t>
  </si>
  <si>
    <t>P - 90.11</t>
  </si>
  <si>
    <t>Criminal Justice Academy $5.00</t>
  </si>
  <si>
    <t>KA.</t>
  </si>
  <si>
    <t>LA.</t>
  </si>
  <si>
    <t>17-22-350(C)</t>
  </si>
  <si>
    <t>Surety Relieved on Bond Fee</t>
  </si>
  <si>
    <t>Municipal DUI MUSC Surcharge - $100 Per Case</t>
  </si>
  <si>
    <t>Municipal DUI DPS Pullout - $100</t>
  </si>
  <si>
    <t>Municipal Court 107.5%</t>
  </si>
  <si>
    <t>Municipal Traffic Education Program $140 Application Fee</t>
  </si>
  <si>
    <t>Municipal Victim Surcharge $25</t>
  </si>
  <si>
    <t>Municipal 107.5 %</t>
  </si>
  <si>
    <t>City General Fund of Fine To County 100%</t>
  </si>
  <si>
    <t>City General Fund $41 Fraud Check Administrative Cost</t>
  </si>
  <si>
    <t>Municipal Criminal Justice Academy Surcharge - $5 per case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</si>
</sst>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thick"/>
      <top style="mediumDashed"/>
      <bottom>
        <color indexed="63"/>
      </bottom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8" fontId="1" fillId="0" borderId="10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44" fontId="0" fillId="0" borderId="0" xfId="17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8" fontId="0" fillId="0" borderId="17" xfId="0" applyNumberFormat="1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44" fontId="0" fillId="0" borderId="12" xfId="17" applyBorder="1" applyAlignment="1">
      <alignment/>
    </xf>
    <xf numFmtId="44" fontId="0" fillId="0" borderId="0" xfId="17" applyAlignment="1">
      <alignment/>
    </xf>
    <xf numFmtId="44" fontId="0" fillId="0" borderId="20" xfId="17" applyBorder="1" applyAlignment="1">
      <alignment/>
    </xf>
    <xf numFmtId="44" fontId="0" fillId="0" borderId="21" xfId="17" applyBorder="1" applyAlignment="1">
      <alignment/>
    </xf>
    <xf numFmtId="44" fontId="0" fillId="0" borderId="0" xfId="17" applyBorder="1" applyAlignment="1">
      <alignment/>
    </xf>
    <xf numFmtId="44" fontId="0" fillId="0" borderId="12" xfId="17" applyBorder="1" applyAlignment="1">
      <alignment/>
    </xf>
    <xf numFmtId="44" fontId="0" fillId="0" borderId="22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0" fontId="1" fillId="0" borderId="3" xfId="0" applyFont="1" applyBorder="1" applyAlignment="1">
      <alignment horizontal="left" vertical="center"/>
    </xf>
    <xf numFmtId="44" fontId="0" fillId="0" borderId="5" xfId="17" applyBorder="1" applyAlignment="1">
      <alignment/>
    </xf>
    <xf numFmtId="44" fontId="0" fillId="0" borderId="18" xfId="17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167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44" fontId="0" fillId="0" borderId="30" xfId="17" applyBorder="1" applyAlignment="1">
      <alignment/>
    </xf>
    <xf numFmtId="44" fontId="0" fillId="0" borderId="30" xfId="17" applyBorder="1" applyAlignment="1">
      <alignment/>
    </xf>
    <xf numFmtId="0" fontId="0" fillId="0" borderId="31" xfId="0" applyBorder="1" applyAlignment="1">
      <alignment/>
    </xf>
    <xf numFmtId="44" fontId="0" fillId="0" borderId="32" xfId="17" applyBorder="1" applyAlignment="1">
      <alignment/>
    </xf>
    <xf numFmtId="44" fontId="0" fillId="0" borderId="33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7" fontId="0" fillId="0" borderId="31" xfId="0" applyNumberFormat="1" applyBorder="1" applyAlignment="1">
      <alignment/>
    </xf>
    <xf numFmtId="44" fontId="0" fillId="0" borderId="17" xfId="17" applyBorder="1" applyAlignment="1">
      <alignment/>
    </xf>
    <xf numFmtId="44" fontId="0" fillId="0" borderId="5" xfId="17" applyBorder="1" applyAlignment="1">
      <alignment/>
    </xf>
    <xf numFmtId="44" fontId="0" fillId="0" borderId="34" xfId="17" applyBorder="1" applyAlignment="1">
      <alignment/>
    </xf>
    <xf numFmtId="44" fontId="0" fillId="0" borderId="35" xfId="17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6" fontId="0" fillId="0" borderId="39" xfId="0" applyNumberFormat="1" applyBorder="1" applyAlignment="1">
      <alignment horizontal="center" vertical="center" wrapText="1"/>
    </xf>
    <xf numFmtId="8" fontId="0" fillId="0" borderId="29" xfId="0" applyNumberFormat="1" applyBorder="1" applyAlignment="1">
      <alignment/>
    </xf>
    <xf numFmtId="8" fontId="0" fillId="0" borderId="38" xfId="0" applyNumberFormat="1" applyBorder="1" applyAlignment="1">
      <alignment/>
    </xf>
    <xf numFmtId="8" fontId="0" fillId="0" borderId="37" xfId="0" applyNumberFormat="1" applyBorder="1" applyAlignment="1">
      <alignment/>
    </xf>
    <xf numFmtId="8" fontId="0" fillId="0" borderId="39" xfId="0" applyNumberFormat="1" applyBorder="1" applyAlignment="1">
      <alignment/>
    </xf>
    <xf numFmtId="0" fontId="1" fillId="0" borderId="40" xfId="0" applyFont="1" applyBorder="1" applyAlignment="1">
      <alignment vertical="center"/>
    </xf>
    <xf numFmtId="8" fontId="1" fillId="0" borderId="22" xfId="0" applyNumberFormat="1" applyFont="1" applyBorder="1" applyAlignment="1">
      <alignment horizontal="center" vertical="center"/>
    </xf>
    <xf numFmtId="8" fontId="0" fillId="0" borderId="33" xfId="0" applyNumberFormat="1" applyBorder="1" applyAlignment="1">
      <alignment/>
    </xf>
    <xf numFmtId="8" fontId="0" fillId="0" borderId="30" xfId="0" applyNumberForma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8" fontId="1" fillId="0" borderId="2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4" fontId="13" fillId="0" borderId="12" xfId="17" applyFont="1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34" xfId="0" applyNumberFormat="1" applyBorder="1" applyAlignment="1">
      <alignment/>
    </xf>
    <xf numFmtId="8" fontId="15" fillId="0" borderId="0" xfId="0" applyNumberFormat="1" applyFont="1" applyBorder="1" applyAlignment="1">
      <alignment horizontal="center"/>
    </xf>
    <xf numFmtId="44" fontId="12" fillId="0" borderId="42" xfId="17" applyFont="1" applyBorder="1" applyAlignment="1">
      <alignment/>
    </xf>
    <xf numFmtId="4" fontId="0" fillId="0" borderId="42" xfId="0" applyNumberFormat="1" applyBorder="1" applyAlignment="1">
      <alignment/>
    </xf>
    <xf numFmtId="4" fontId="13" fillId="0" borderId="12" xfId="0" applyNumberFormat="1" applyFont="1" applyBorder="1" applyAlignment="1">
      <alignment horizontal="center"/>
    </xf>
    <xf numFmtId="44" fontId="11" fillId="0" borderId="12" xfId="17" applyFont="1" applyBorder="1" applyAlignment="1">
      <alignment horizontal="center"/>
    </xf>
    <xf numFmtId="44" fontId="11" fillId="0" borderId="12" xfId="17" applyFont="1" applyBorder="1" applyAlignment="1">
      <alignment/>
    </xf>
    <xf numFmtId="44" fontId="16" fillId="0" borderId="42" xfId="1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3" xfId="0" applyFont="1" applyBorder="1" applyAlignment="1">
      <alignment horizontal="right"/>
    </xf>
    <xf numFmtId="10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9" fontId="0" fillId="0" borderId="0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4" fontId="12" fillId="0" borderId="11" xfId="17" applyFont="1" applyBorder="1" applyAlignment="1">
      <alignment horizontal="right"/>
    </xf>
    <xf numFmtId="44" fontId="12" fillId="0" borderId="42" xfId="17" applyFon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8" fontId="1" fillId="0" borderId="43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8" fontId="1" fillId="0" borderId="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8" fontId="14" fillId="0" borderId="44" xfId="0" applyNumberFormat="1" applyFont="1" applyBorder="1" applyAlignment="1">
      <alignment horizontal="center"/>
    </xf>
    <xf numFmtId="8" fontId="14" fillId="0" borderId="53" xfId="0" applyNumberFormat="1" applyFont="1" applyBorder="1" applyAlignment="1">
      <alignment horizontal="center"/>
    </xf>
    <xf numFmtId="44" fontId="1" fillId="0" borderId="0" xfId="17" applyFont="1" applyBorder="1" applyAlignment="1">
      <alignment horizontal="center" vertical="center"/>
    </xf>
    <xf numFmtId="44" fontId="1" fillId="0" borderId="12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44" fontId="0" fillId="0" borderId="12" xfId="17" applyBorder="1" applyAlignment="1">
      <alignment horizontal="right"/>
    </xf>
    <xf numFmtId="44" fontId="10" fillId="0" borderId="0" xfId="17" applyFont="1" applyBorder="1" applyAlignment="1">
      <alignment horizontal="right"/>
    </xf>
    <xf numFmtId="44" fontId="10" fillId="0" borderId="12" xfId="17" applyFont="1" applyBorder="1" applyAlignment="1">
      <alignment horizontal="right"/>
    </xf>
    <xf numFmtId="44" fontId="0" fillId="0" borderId="11" xfId="17" applyBorder="1" applyAlignment="1">
      <alignment horizontal="right"/>
    </xf>
    <xf numFmtId="44" fontId="0" fillId="0" borderId="42" xfId="17" applyBorder="1" applyAlignment="1">
      <alignment horizontal="right"/>
    </xf>
    <xf numFmtId="44" fontId="11" fillId="0" borderId="0" xfId="17" applyFont="1" applyBorder="1" applyAlignment="1">
      <alignment horizontal="right"/>
    </xf>
    <xf numFmtId="44" fontId="11" fillId="0" borderId="12" xfId="17" applyFont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44" fontId="0" fillId="0" borderId="12" xfId="17" applyFont="1" applyBorder="1" applyAlignment="1">
      <alignment horizontal="right"/>
    </xf>
    <xf numFmtId="44" fontId="0" fillId="0" borderId="0" xfId="17" applyFont="1" applyBorder="1" applyAlignment="1">
      <alignment horizontal="right"/>
    </xf>
    <xf numFmtId="44" fontId="0" fillId="0" borderId="11" xfId="17" applyFont="1" applyBorder="1" applyAlignment="1">
      <alignment horizontal="right"/>
    </xf>
    <xf numFmtId="44" fontId="0" fillId="0" borderId="42" xfId="17" applyFont="1" applyBorder="1" applyAlignment="1">
      <alignment horizontal="right"/>
    </xf>
    <xf numFmtId="44" fontId="0" fillId="0" borderId="8" xfId="17" applyBorder="1" applyAlignment="1">
      <alignment horizontal="center"/>
    </xf>
    <xf numFmtId="44" fontId="0" fillId="0" borderId="54" xfId="17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44" xfId="17" applyNumberFormat="1" applyFont="1" applyBorder="1" applyAlignment="1">
      <alignment horizontal="right"/>
    </xf>
    <xf numFmtId="7" fontId="0" fillId="0" borderId="53" xfId="17" applyNumberFormat="1" applyFont="1" applyBorder="1" applyAlignment="1">
      <alignment horizontal="right"/>
    </xf>
    <xf numFmtId="0" fontId="0" fillId="0" borderId="44" xfId="0" applyBorder="1" applyAlignment="1">
      <alignment horizontal="left"/>
    </xf>
    <xf numFmtId="0" fontId="13" fillId="0" borderId="55" xfId="0" applyFont="1" applyBorder="1" applyAlignment="1">
      <alignment horizontal="left" vertical="center"/>
    </xf>
    <xf numFmtId="44" fontId="12" fillId="0" borderId="11" xfId="17" applyFont="1" applyBorder="1" applyAlignment="1">
      <alignment horizontal="center"/>
    </xf>
    <xf numFmtId="44" fontId="12" fillId="0" borderId="42" xfId="17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4" fontId="11" fillId="0" borderId="11" xfId="17" applyFont="1" applyBorder="1" applyAlignment="1">
      <alignment horizontal="center"/>
    </xf>
    <xf numFmtId="44" fontId="11" fillId="0" borderId="42" xfId="17" applyFont="1" applyBorder="1" applyAlignment="1">
      <alignment horizontal="center"/>
    </xf>
    <xf numFmtId="44" fontId="10" fillId="0" borderId="11" xfId="17" applyFont="1" applyBorder="1" applyAlignment="1">
      <alignment horizontal="center"/>
    </xf>
    <xf numFmtId="44" fontId="10" fillId="0" borderId="42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7"/>
  <sheetViews>
    <sheetView tabSelected="1" zoomScale="50" zoomScaleNormal="50" workbookViewId="0" topLeftCell="A1">
      <pane xSplit="1" ySplit="2" topLeftCell="H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9" sqref="A69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4.28125" style="0" customWidth="1"/>
    <col min="13" max="13" width="18.28125" style="0" customWidth="1"/>
    <col min="14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9</v>
      </c>
      <c r="B1" s="139" t="s">
        <v>28</v>
      </c>
      <c r="C1" s="140"/>
      <c r="D1" s="141"/>
      <c r="E1" s="141"/>
      <c r="F1" s="141"/>
      <c r="G1" s="142"/>
      <c r="H1" s="122" t="s">
        <v>27</v>
      </c>
      <c r="I1" s="121"/>
      <c r="J1" s="144" t="s">
        <v>107</v>
      </c>
      <c r="K1" s="145"/>
      <c r="L1" s="145"/>
      <c r="M1" s="145"/>
      <c r="N1" s="145"/>
      <c r="O1" s="145"/>
      <c r="P1" s="145"/>
      <c r="Q1" s="145"/>
      <c r="R1" s="146"/>
      <c r="S1" s="12"/>
      <c r="T1" s="12"/>
      <c r="U1" s="12"/>
      <c r="V1" s="12"/>
    </row>
    <row r="2" spans="1:19" ht="39.75" customHeight="1" thickBot="1">
      <c r="A2" s="103" t="s">
        <v>155</v>
      </c>
      <c r="B2" s="60" t="s">
        <v>120</v>
      </c>
      <c r="C2" s="61" t="s">
        <v>140</v>
      </c>
      <c r="D2" s="62" t="s">
        <v>109</v>
      </c>
      <c r="E2" s="61" t="s">
        <v>88</v>
      </c>
      <c r="F2" s="62" t="s">
        <v>45</v>
      </c>
      <c r="G2" s="63" t="s">
        <v>46</v>
      </c>
      <c r="H2" s="64" t="s">
        <v>116</v>
      </c>
      <c r="I2" s="65" t="s">
        <v>115</v>
      </c>
      <c r="J2" s="66" t="s">
        <v>0</v>
      </c>
      <c r="K2" s="61" t="s">
        <v>35</v>
      </c>
      <c r="L2" s="61" t="s">
        <v>160</v>
      </c>
      <c r="M2" s="61" t="s">
        <v>2</v>
      </c>
      <c r="N2" s="61" t="s">
        <v>1</v>
      </c>
      <c r="O2" s="61" t="s">
        <v>7</v>
      </c>
      <c r="P2" s="61" t="s">
        <v>39</v>
      </c>
      <c r="Q2" s="61" t="s">
        <v>82</v>
      </c>
      <c r="R2" s="61" t="s">
        <v>124</v>
      </c>
      <c r="S2" s="84" t="s">
        <v>32</v>
      </c>
    </row>
    <row r="3" spans="1:19" ht="18" customHeight="1" thickTop="1">
      <c r="A3" s="99" t="s">
        <v>30</v>
      </c>
      <c r="B3" s="85"/>
      <c r="C3" s="86"/>
      <c r="D3" s="87"/>
      <c r="E3" s="86"/>
      <c r="F3" s="87"/>
      <c r="G3" s="86"/>
      <c r="H3" s="88"/>
      <c r="I3" s="89"/>
      <c r="J3" s="86"/>
      <c r="K3" s="86"/>
      <c r="L3" s="86"/>
      <c r="M3" s="86"/>
      <c r="N3" s="86"/>
      <c r="O3" s="86"/>
      <c r="P3" s="86"/>
      <c r="Q3" s="86"/>
      <c r="R3" s="86"/>
      <c r="S3" s="90"/>
    </row>
    <row r="4" spans="1:19" ht="18" customHeight="1">
      <c r="A4" s="3" t="s">
        <v>29</v>
      </c>
      <c r="B4" s="48"/>
      <c r="C4" s="48">
        <f>B4*1</f>
        <v>0</v>
      </c>
      <c r="D4" s="58"/>
      <c r="E4" s="14"/>
      <c r="F4" s="14"/>
      <c r="G4" s="45"/>
      <c r="H4" s="49">
        <f aca="true" t="shared" si="0" ref="H4:H9">(B4*1.075)*0.8884</f>
        <v>0</v>
      </c>
      <c r="I4" s="50">
        <f aca="true" t="shared" si="1" ref="I4:I9">(B4*1.075)*0.1116</f>
        <v>0</v>
      </c>
      <c r="J4" s="48"/>
      <c r="K4" s="55"/>
      <c r="L4" s="55"/>
      <c r="M4" s="48"/>
      <c r="N4" s="14"/>
      <c r="O4" s="14"/>
      <c r="P4" s="14"/>
      <c r="Q4" s="14"/>
      <c r="R4" s="14"/>
      <c r="S4" s="46"/>
    </row>
    <row r="5" spans="1:19" ht="18" customHeight="1">
      <c r="A5" s="3" t="s">
        <v>5</v>
      </c>
      <c r="B5" s="48"/>
      <c r="C5" s="14"/>
      <c r="D5" s="14"/>
      <c r="E5" s="14"/>
      <c r="F5" s="14"/>
      <c r="G5" s="48">
        <f>B5*1</f>
        <v>0</v>
      </c>
      <c r="H5" s="49">
        <f t="shared" si="0"/>
        <v>0</v>
      </c>
      <c r="I5" s="50">
        <f t="shared" si="1"/>
        <v>0</v>
      </c>
      <c r="J5" s="48"/>
      <c r="K5" s="48"/>
      <c r="L5" s="48"/>
      <c r="M5" s="48"/>
      <c r="N5" s="14"/>
      <c r="O5" s="14"/>
      <c r="P5" s="14"/>
      <c r="Q5" s="14"/>
      <c r="R5" s="14"/>
      <c r="S5" s="46"/>
    </row>
    <row r="6" spans="1:19" ht="18" customHeight="1">
      <c r="A6" s="3" t="s">
        <v>97</v>
      </c>
      <c r="B6" s="48"/>
      <c r="C6" s="51">
        <f>(B6*1)/2</f>
        <v>0</v>
      </c>
      <c r="D6" s="58"/>
      <c r="E6" s="14"/>
      <c r="F6" s="14"/>
      <c r="G6" s="48">
        <f>B6/2</f>
        <v>0</v>
      </c>
      <c r="H6" s="49">
        <f t="shared" si="0"/>
        <v>0</v>
      </c>
      <c r="I6" s="50">
        <f t="shared" si="1"/>
        <v>0</v>
      </c>
      <c r="J6" s="48"/>
      <c r="K6" s="48"/>
      <c r="L6" s="48"/>
      <c r="M6" s="48"/>
      <c r="N6" s="14"/>
      <c r="O6" s="14"/>
      <c r="P6" s="14"/>
      <c r="Q6" s="14"/>
      <c r="R6" s="14"/>
      <c r="S6" s="46"/>
    </row>
    <row r="7" spans="1:19" ht="18" customHeight="1">
      <c r="A7" s="3" t="s">
        <v>3</v>
      </c>
      <c r="B7" s="48"/>
      <c r="C7" s="51">
        <f>B7*1</f>
        <v>0</v>
      </c>
      <c r="D7" s="58"/>
      <c r="E7" s="14"/>
      <c r="F7" s="14"/>
      <c r="G7" s="45"/>
      <c r="H7" s="49">
        <f t="shared" si="0"/>
        <v>0</v>
      </c>
      <c r="I7" s="50">
        <f t="shared" si="1"/>
        <v>0</v>
      </c>
      <c r="J7" s="48"/>
      <c r="K7" s="48"/>
      <c r="L7" s="48"/>
      <c r="M7" s="48"/>
      <c r="N7" s="14"/>
      <c r="O7" s="14"/>
      <c r="P7" s="14"/>
      <c r="Q7" s="14"/>
      <c r="R7" s="51"/>
      <c r="S7" s="46"/>
    </row>
    <row r="8" spans="1:19" ht="18" customHeight="1">
      <c r="A8" s="3" t="s">
        <v>131</v>
      </c>
      <c r="B8" s="54"/>
      <c r="C8" s="40">
        <f>B8*0.25</f>
        <v>0</v>
      </c>
      <c r="D8" s="14"/>
      <c r="E8" s="14"/>
      <c r="F8" s="14"/>
      <c r="G8" s="50">
        <f>B8*0.75</f>
        <v>0</v>
      </c>
      <c r="H8" s="49">
        <f t="shared" si="0"/>
        <v>0</v>
      </c>
      <c r="I8" s="50">
        <f t="shared" si="1"/>
        <v>0</v>
      </c>
      <c r="J8" s="49"/>
      <c r="K8" s="51"/>
      <c r="L8" s="51"/>
      <c r="M8" s="51"/>
      <c r="N8" s="14"/>
      <c r="O8" s="14"/>
      <c r="P8" s="14"/>
      <c r="Q8" s="14"/>
      <c r="R8" s="14"/>
      <c r="S8" s="46"/>
    </row>
    <row r="9" spans="1:19" ht="18" customHeight="1" thickBot="1">
      <c r="A9" s="5" t="s">
        <v>84</v>
      </c>
      <c r="B9" s="48"/>
      <c r="C9" s="51">
        <f>B9*1</f>
        <v>0</v>
      </c>
      <c r="D9" s="58"/>
      <c r="E9" s="14"/>
      <c r="F9" s="14"/>
      <c r="G9" s="45"/>
      <c r="H9" s="49">
        <f t="shared" si="0"/>
        <v>0</v>
      </c>
      <c r="I9" s="50">
        <f t="shared" si="1"/>
        <v>0</v>
      </c>
      <c r="J9" s="48"/>
      <c r="K9" s="48"/>
      <c r="L9" s="48"/>
      <c r="M9" s="48"/>
      <c r="N9" s="14"/>
      <c r="O9" s="14"/>
      <c r="P9" s="14"/>
      <c r="Q9" s="51"/>
      <c r="R9" s="14"/>
      <c r="S9" s="46"/>
    </row>
    <row r="10" spans="1:19" ht="18" customHeight="1" thickTop="1">
      <c r="A10" s="100" t="s">
        <v>122</v>
      </c>
      <c r="B10" s="91"/>
      <c r="C10" s="91"/>
      <c r="D10" s="91"/>
      <c r="E10" s="91"/>
      <c r="F10" s="91"/>
      <c r="G10" s="92"/>
      <c r="H10" s="93"/>
      <c r="I10" s="92"/>
      <c r="J10" s="91"/>
      <c r="K10" s="91"/>
      <c r="L10" s="91"/>
      <c r="M10" s="91"/>
      <c r="N10" s="91"/>
      <c r="O10" s="91"/>
      <c r="P10" s="91"/>
      <c r="Q10" s="91"/>
      <c r="R10" s="91"/>
      <c r="S10" s="94"/>
    </row>
    <row r="11" spans="1:19" ht="18" customHeight="1">
      <c r="A11" s="5" t="s">
        <v>31</v>
      </c>
      <c r="B11" s="48"/>
      <c r="C11" s="14"/>
      <c r="D11" s="14"/>
      <c r="E11" s="51">
        <f>B11*1</f>
        <v>0</v>
      </c>
      <c r="F11" s="14"/>
      <c r="G11" s="45"/>
      <c r="H11" s="49">
        <f>(B11*1.075)*0.8884</f>
        <v>0</v>
      </c>
      <c r="I11" s="50">
        <f>(B11*1.075)*0.1116</f>
        <v>0</v>
      </c>
      <c r="J11" s="48"/>
      <c r="K11" s="48"/>
      <c r="L11" s="48"/>
      <c r="M11" s="48"/>
      <c r="N11" s="14"/>
      <c r="O11" s="14"/>
      <c r="P11" s="14"/>
      <c r="Q11" s="14"/>
      <c r="R11" s="14"/>
      <c r="S11" s="46"/>
    </row>
    <row r="12" spans="1:19" ht="18" customHeight="1">
      <c r="A12" s="5" t="s">
        <v>47</v>
      </c>
      <c r="B12" s="48"/>
      <c r="C12" s="51">
        <f>B12*0.25</f>
        <v>0</v>
      </c>
      <c r="D12" s="14"/>
      <c r="E12" s="51">
        <f>B12*0.75</f>
        <v>0</v>
      </c>
      <c r="F12" s="14"/>
      <c r="G12" s="45"/>
      <c r="H12" s="49">
        <f>(B12*1.075)*0.8884</f>
        <v>0</v>
      </c>
      <c r="I12" s="50">
        <f>(B12*1.075)*0.1116</f>
        <v>0</v>
      </c>
      <c r="J12" s="48"/>
      <c r="K12" s="48"/>
      <c r="L12" s="48"/>
      <c r="M12" s="48"/>
      <c r="N12" s="14"/>
      <c r="O12" s="14"/>
      <c r="P12" s="14"/>
      <c r="Q12" s="14"/>
      <c r="R12" s="14"/>
      <c r="S12" s="46"/>
    </row>
    <row r="13" spans="1:19" ht="18" customHeight="1">
      <c r="A13" s="5" t="s">
        <v>33</v>
      </c>
      <c r="B13" s="48"/>
      <c r="C13" s="51">
        <f>B13*0.25</f>
        <v>0</v>
      </c>
      <c r="D13" s="14"/>
      <c r="E13" s="51">
        <f>B13*0.75</f>
        <v>0</v>
      </c>
      <c r="F13" s="14"/>
      <c r="G13" s="45"/>
      <c r="H13" s="49">
        <f>(B13*1.075)*0.8884</f>
        <v>0</v>
      </c>
      <c r="I13" s="50">
        <f>(B13*1.075)*0.1116</f>
        <v>0</v>
      </c>
      <c r="J13" s="48"/>
      <c r="K13" s="48"/>
      <c r="L13" s="48"/>
      <c r="M13" s="48"/>
      <c r="N13" s="14"/>
      <c r="O13" s="14"/>
      <c r="P13" s="14"/>
      <c r="Q13" s="14"/>
      <c r="R13" s="14"/>
      <c r="S13" s="52"/>
    </row>
    <row r="14" spans="1:19" ht="18" customHeight="1" thickBot="1">
      <c r="A14" s="5" t="s">
        <v>34</v>
      </c>
      <c r="B14" s="48"/>
      <c r="C14" s="51">
        <f>B14*0.25</f>
        <v>0</v>
      </c>
      <c r="D14" s="14"/>
      <c r="E14" s="51">
        <f>B14*0.75</f>
        <v>0</v>
      </c>
      <c r="F14" s="14"/>
      <c r="G14" s="45"/>
      <c r="H14" s="49">
        <f>(B14*1.075)*0.8884</f>
        <v>0</v>
      </c>
      <c r="I14" s="50">
        <f>(B14*1.075)*0.1116</f>
        <v>0</v>
      </c>
      <c r="J14" s="80"/>
      <c r="K14" s="48"/>
      <c r="L14" s="48"/>
      <c r="M14" s="48"/>
      <c r="N14" s="14"/>
      <c r="O14" s="14"/>
      <c r="P14" s="14"/>
      <c r="Q14" s="14"/>
      <c r="R14" s="14"/>
      <c r="S14" s="46"/>
    </row>
    <row r="15" spans="1:19" ht="18" customHeight="1" thickTop="1">
      <c r="A15" s="100" t="s">
        <v>36</v>
      </c>
      <c r="B15" s="91"/>
      <c r="C15" s="91"/>
      <c r="D15" s="91"/>
      <c r="E15" s="91"/>
      <c r="F15" s="91"/>
      <c r="G15" s="92"/>
      <c r="H15" s="93"/>
      <c r="I15" s="92"/>
      <c r="J15" s="93"/>
      <c r="K15" s="91"/>
      <c r="L15" s="91"/>
      <c r="M15" s="91"/>
      <c r="N15" s="91"/>
      <c r="O15" s="91"/>
      <c r="P15" s="91"/>
      <c r="Q15" s="91"/>
      <c r="R15" s="91"/>
      <c r="S15" s="94"/>
    </row>
    <row r="16" spans="1:19" ht="18" customHeight="1">
      <c r="A16" s="57" t="s">
        <v>132</v>
      </c>
      <c r="B16" s="40"/>
      <c r="C16" s="40">
        <f aca="true" t="shared" si="2" ref="C16:C21">B16</f>
        <v>0</v>
      </c>
      <c r="D16" s="14"/>
      <c r="E16" s="14"/>
      <c r="F16" s="14"/>
      <c r="G16" s="45"/>
      <c r="H16" s="49">
        <f>(B16*1.075)*0.8884</f>
        <v>0</v>
      </c>
      <c r="I16" s="50">
        <f>(B16*1.075)*0.1116</f>
        <v>0</v>
      </c>
      <c r="J16" s="44"/>
      <c r="K16" s="40"/>
      <c r="L16" s="40"/>
      <c r="M16" s="40"/>
      <c r="N16" s="14"/>
      <c r="O16" s="14"/>
      <c r="P16" s="14"/>
      <c r="Q16" s="14"/>
      <c r="R16" s="14"/>
      <c r="S16" s="46"/>
    </row>
    <row r="17" spans="1:19" ht="18" customHeight="1">
      <c r="A17" s="57" t="s">
        <v>156</v>
      </c>
      <c r="B17" s="40"/>
      <c r="C17" s="40">
        <f t="shared" si="2"/>
        <v>0</v>
      </c>
      <c r="D17" s="14"/>
      <c r="E17" s="14"/>
      <c r="F17" s="14"/>
      <c r="G17" s="45"/>
      <c r="H17" s="44"/>
      <c r="I17" s="45"/>
      <c r="J17" s="44"/>
      <c r="K17" s="14"/>
      <c r="L17" s="13"/>
      <c r="M17" s="40"/>
      <c r="N17" s="14"/>
      <c r="O17" s="14"/>
      <c r="P17" s="14"/>
      <c r="Q17" s="14"/>
      <c r="R17" s="14"/>
      <c r="S17" s="46"/>
    </row>
    <row r="18" spans="1:19" ht="18" customHeight="1">
      <c r="A18" s="57" t="s">
        <v>133</v>
      </c>
      <c r="B18" s="40"/>
      <c r="C18" s="40">
        <f t="shared" si="2"/>
        <v>0</v>
      </c>
      <c r="D18" s="14"/>
      <c r="E18" s="14"/>
      <c r="F18" s="14"/>
      <c r="G18" s="45"/>
      <c r="H18" s="49">
        <f>(B18*1.075)*0.8884</f>
        <v>0</v>
      </c>
      <c r="I18" s="50">
        <f>(B18*1.075)*0.1116</f>
        <v>0</v>
      </c>
      <c r="J18" s="13"/>
      <c r="K18" s="13"/>
      <c r="L18" s="13"/>
      <c r="M18" s="40"/>
      <c r="N18" s="13"/>
      <c r="O18" s="13"/>
      <c r="P18" s="14"/>
      <c r="Q18" s="14"/>
      <c r="R18" s="14"/>
      <c r="S18" s="46"/>
    </row>
    <row r="19" spans="1:19" ht="18" customHeight="1">
      <c r="A19" s="57" t="s">
        <v>134</v>
      </c>
      <c r="B19" s="40"/>
      <c r="C19" s="40">
        <f t="shared" si="2"/>
        <v>0</v>
      </c>
      <c r="D19" s="14"/>
      <c r="E19" s="14"/>
      <c r="F19" s="14"/>
      <c r="G19" s="45"/>
      <c r="H19" s="49">
        <f>(B19*1.075)*0.8884</f>
        <v>0</v>
      </c>
      <c r="I19" s="50">
        <f>(B19*1.075)*0.1116</f>
        <v>0</v>
      </c>
      <c r="J19" s="13"/>
      <c r="K19" s="13"/>
      <c r="L19" s="13"/>
      <c r="M19" s="40"/>
      <c r="N19" s="13"/>
      <c r="O19" s="13"/>
      <c r="P19" s="14"/>
      <c r="Q19" s="14"/>
      <c r="R19" s="14"/>
      <c r="S19" s="46"/>
    </row>
    <row r="20" spans="1:19" ht="18" customHeight="1">
      <c r="A20" s="5" t="s">
        <v>110</v>
      </c>
      <c r="B20" s="54"/>
      <c r="C20" s="40">
        <f t="shared" si="2"/>
        <v>0</v>
      </c>
      <c r="D20" s="14"/>
      <c r="E20" s="14"/>
      <c r="F20" s="51"/>
      <c r="G20" s="59"/>
      <c r="H20" s="49">
        <f>(B20*1.075)*0.8884</f>
        <v>0</v>
      </c>
      <c r="I20" s="50">
        <f>(B20*1.075)*0.1116</f>
        <v>0</v>
      </c>
      <c r="J20" s="49"/>
      <c r="K20" s="51"/>
      <c r="L20" s="51"/>
      <c r="M20" s="51"/>
      <c r="N20" s="51"/>
      <c r="O20" s="51"/>
      <c r="P20" s="58"/>
      <c r="Q20" s="14"/>
      <c r="R20" s="14"/>
      <c r="S20" s="46"/>
    </row>
    <row r="21" spans="1:19" ht="18" customHeight="1">
      <c r="A21" s="5" t="s">
        <v>111</v>
      </c>
      <c r="B21" s="48"/>
      <c r="C21" s="51">
        <f t="shared" si="2"/>
        <v>0</v>
      </c>
      <c r="D21" s="14"/>
      <c r="E21" s="14"/>
      <c r="F21" s="51"/>
      <c r="G21" s="59"/>
      <c r="H21" s="49">
        <f>(B21*1.075)*0.8884</f>
        <v>0</v>
      </c>
      <c r="I21" s="50">
        <f>(B21*1.075)*0.1116</f>
        <v>0</v>
      </c>
      <c r="J21" s="48"/>
      <c r="K21" s="48"/>
      <c r="L21" s="48"/>
      <c r="M21" s="48"/>
      <c r="N21" s="51"/>
      <c r="O21" s="51"/>
      <c r="P21" s="58"/>
      <c r="Q21" s="14"/>
      <c r="R21" s="14"/>
      <c r="S21" s="46"/>
    </row>
    <row r="22" spans="1:19" ht="18" customHeight="1">
      <c r="A22" s="95" t="s">
        <v>143</v>
      </c>
      <c r="B22" s="48"/>
      <c r="C22" s="51"/>
      <c r="D22" s="14"/>
      <c r="E22" s="14"/>
      <c r="F22" s="51"/>
      <c r="G22" s="59"/>
      <c r="H22" s="49"/>
      <c r="I22" s="50"/>
      <c r="J22" s="44"/>
      <c r="K22" s="48"/>
      <c r="L22" s="48"/>
      <c r="M22" s="48"/>
      <c r="N22" s="51"/>
      <c r="O22" s="58"/>
      <c r="P22" s="58"/>
      <c r="Q22" s="14"/>
      <c r="R22" s="14"/>
      <c r="S22" s="46"/>
    </row>
    <row r="23" spans="1:19" ht="18" customHeight="1">
      <c r="A23" s="95" t="s">
        <v>142</v>
      </c>
      <c r="B23" s="48"/>
      <c r="C23" s="51"/>
      <c r="D23" s="14"/>
      <c r="E23" s="14"/>
      <c r="F23" s="51"/>
      <c r="G23" s="59"/>
      <c r="H23" s="49"/>
      <c r="I23" s="50"/>
      <c r="J23" s="44"/>
      <c r="K23" s="48"/>
      <c r="L23" s="48"/>
      <c r="M23" s="48"/>
      <c r="N23" s="51"/>
      <c r="O23" s="58"/>
      <c r="P23" s="58"/>
      <c r="Q23" s="14"/>
      <c r="R23" s="14"/>
      <c r="S23" s="46"/>
    </row>
    <row r="24" spans="1:19" ht="18" customHeight="1" thickBot="1">
      <c r="A24" s="95" t="s">
        <v>6</v>
      </c>
      <c r="B24" s="48"/>
      <c r="C24" s="14"/>
      <c r="D24" s="14"/>
      <c r="E24" s="14"/>
      <c r="F24" s="48">
        <f>B24*1</f>
        <v>0</v>
      </c>
      <c r="G24" s="45"/>
      <c r="H24" s="49">
        <f>(B24*1.075)*0.8884</f>
        <v>0</v>
      </c>
      <c r="I24" s="50">
        <f>(B24*1.075)*0.1116</f>
        <v>0</v>
      </c>
      <c r="J24" s="48"/>
      <c r="K24" s="48"/>
      <c r="L24" s="48"/>
      <c r="M24" s="48"/>
      <c r="N24" s="14"/>
      <c r="O24" s="14"/>
      <c r="P24" s="14"/>
      <c r="Q24" s="14"/>
      <c r="R24" s="14"/>
      <c r="S24" s="46"/>
    </row>
    <row r="25" spans="1:19" ht="18" customHeight="1" thickTop="1">
      <c r="A25" s="101" t="s">
        <v>118</v>
      </c>
      <c r="B25" s="91"/>
      <c r="C25" s="91"/>
      <c r="D25" s="91"/>
      <c r="E25" s="91"/>
      <c r="F25" s="91"/>
      <c r="G25" s="92"/>
      <c r="H25" s="93"/>
      <c r="I25" s="92"/>
      <c r="J25" s="91"/>
      <c r="K25" s="91"/>
      <c r="L25" s="91"/>
      <c r="M25" s="91"/>
      <c r="N25" s="91"/>
      <c r="O25" s="91"/>
      <c r="P25" s="91"/>
      <c r="Q25" s="91"/>
      <c r="R25" s="91"/>
      <c r="S25" s="94"/>
    </row>
    <row r="26" spans="1:19" ht="18" customHeight="1">
      <c r="A26" s="3" t="s">
        <v>114</v>
      </c>
      <c r="B26" s="54"/>
      <c r="C26" s="51">
        <f>B26*1</f>
        <v>0</v>
      </c>
      <c r="D26" s="58"/>
      <c r="E26" s="14"/>
      <c r="F26" s="58"/>
      <c r="G26" s="59"/>
      <c r="H26" s="49">
        <f>(B26*1.075)*0.8884</f>
        <v>0</v>
      </c>
      <c r="I26" s="50">
        <f>(B26*1.075)*0.1116</f>
        <v>0</v>
      </c>
      <c r="J26" s="49"/>
      <c r="K26" s="51"/>
      <c r="L26" s="51"/>
      <c r="M26" s="51"/>
      <c r="N26" s="58"/>
      <c r="O26" s="58"/>
      <c r="P26" s="58"/>
      <c r="Q26" s="14"/>
      <c r="R26" s="14"/>
      <c r="S26" s="46"/>
    </row>
    <row r="27" spans="1:19" ht="18" customHeight="1" thickBot="1">
      <c r="A27" s="5" t="s">
        <v>117</v>
      </c>
      <c r="B27" s="54"/>
      <c r="C27" s="51">
        <f>B27*1</f>
        <v>0</v>
      </c>
      <c r="D27" s="58"/>
      <c r="E27" s="14"/>
      <c r="F27" s="58"/>
      <c r="G27" s="59"/>
      <c r="H27" s="49"/>
      <c r="I27" s="50">
        <f>(B27*1.075)*0.1116</f>
        <v>0</v>
      </c>
      <c r="J27" s="49"/>
      <c r="K27" s="51"/>
      <c r="L27" s="51"/>
      <c r="M27" s="51"/>
      <c r="N27" s="58"/>
      <c r="O27" s="58"/>
      <c r="P27" s="58"/>
      <c r="Q27" s="14"/>
      <c r="R27" s="14"/>
      <c r="S27" s="46"/>
    </row>
    <row r="28" spans="1:19" ht="18" customHeight="1" thickTop="1">
      <c r="A28" s="101" t="s">
        <v>4</v>
      </c>
      <c r="B28" s="96" t="s">
        <v>139</v>
      </c>
      <c r="C28" s="96" t="s">
        <v>137</v>
      </c>
      <c r="D28" s="96" t="s">
        <v>136</v>
      </c>
      <c r="E28" s="102"/>
      <c r="F28" s="96" t="s">
        <v>135</v>
      </c>
      <c r="G28" s="96" t="s">
        <v>138</v>
      </c>
      <c r="H28" s="44"/>
      <c r="I28" s="45"/>
      <c r="J28" s="14"/>
      <c r="K28" s="14"/>
      <c r="L28" s="14"/>
      <c r="M28" s="14"/>
      <c r="N28" s="14"/>
      <c r="O28" s="14"/>
      <c r="P28" s="14"/>
      <c r="Q28" s="14"/>
      <c r="R28" s="14"/>
      <c r="S28" s="46"/>
    </row>
    <row r="29" spans="1:18" ht="18" customHeight="1">
      <c r="A29" s="5" t="s">
        <v>37</v>
      </c>
      <c r="B29" s="58"/>
      <c r="C29" s="58"/>
      <c r="D29" s="58"/>
      <c r="E29" s="14"/>
      <c r="F29" s="58"/>
      <c r="G29" s="5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8" customHeight="1">
      <c r="A30" s="5" t="s">
        <v>85</v>
      </c>
      <c r="B30" s="58"/>
      <c r="C30" s="58"/>
      <c r="D30" s="58"/>
      <c r="E30" s="14"/>
      <c r="F30" s="58"/>
      <c r="G30" s="58"/>
      <c r="H30" s="13"/>
      <c r="Q30" s="17"/>
      <c r="R30" s="108"/>
    </row>
    <row r="31" spans="1:18" ht="18" customHeight="1">
      <c r="A31" s="5" t="s">
        <v>38</v>
      </c>
      <c r="B31" s="48"/>
      <c r="C31" s="48">
        <f>B31*0.25</f>
        <v>0</v>
      </c>
      <c r="D31" s="48">
        <f>B31*0.25</f>
        <v>0</v>
      </c>
      <c r="E31" s="14"/>
      <c r="F31" s="48">
        <f>B31*0.25</f>
        <v>0</v>
      </c>
      <c r="G31" s="48">
        <f>B31*0.25</f>
        <v>0</v>
      </c>
      <c r="H31" s="13"/>
      <c r="R31" s="17"/>
    </row>
    <row r="32" spans="1:18" ht="18" customHeight="1">
      <c r="A32" s="5" t="s">
        <v>86</v>
      </c>
      <c r="B32" s="48"/>
      <c r="C32" s="48">
        <f>B32*0.25</f>
        <v>0</v>
      </c>
      <c r="D32" s="48">
        <f>B32*0.25</f>
        <v>0</v>
      </c>
      <c r="E32" s="14"/>
      <c r="F32" s="48">
        <f>B32*0.25</f>
        <v>0</v>
      </c>
      <c r="G32" s="48">
        <f>B32*0.25</f>
        <v>0</v>
      </c>
      <c r="H32" s="13"/>
      <c r="R32" s="17"/>
    </row>
    <row r="33" spans="1:18" ht="18" customHeight="1" thickBot="1">
      <c r="A33" s="5"/>
      <c r="B33" s="97"/>
      <c r="C33" s="98"/>
      <c r="D33" s="98"/>
      <c r="E33" s="98"/>
      <c r="F33" s="98"/>
      <c r="G33" s="98"/>
      <c r="H33" s="13"/>
      <c r="R33" s="17"/>
    </row>
    <row r="34" spans="1:18" ht="18" customHeight="1" thickTop="1">
      <c r="A34" s="15" t="s">
        <v>26</v>
      </c>
      <c r="B34" s="79"/>
      <c r="C34" s="67"/>
      <c r="D34" s="67"/>
      <c r="E34" s="67"/>
      <c r="F34" s="67"/>
      <c r="G34" s="67"/>
      <c r="H34" s="17"/>
      <c r="R34" s="17"/>
    </row>
    <row r="35" spans="1:18" ht="18" customHeight="1">
      <c r="A35" s="4" t="s">
        <v>112</v>
      </c>
      <c r="B35" s="77"/>
      <c r="C35" s="81">
        <f>B34*1</f>
        <v>0</v>
      </c>
      <c r="D35" s="68"/>
      <c r="E35" s="68"/>
      <c r="F35" s="68"/>
      <c r="G35" s="68"/>
      <c r="R35" s="17"/>
    </row>
    <row r="36" spans="1:18" ht="18" customHeight="1" thickBot="1">
      <c r="A36" s="2" t="s">
        <v>113</v>
      </c>
      <c r="B36" s="78"/>
      <c r="C36" s="70"/>
      <c r="D36" s="69"/>
      <c r="E36" s="70"/>
      <c r="F36" s="70"/>
      <c r="G36" s="70"/>
      <c r="R36" s="17"/>
    </row>
    <row r="37" spans="1:18" ht="18" customHeight="1" thickTop="1">
      <c r="A37" s="8" t="s">
        <v>87</v>
      </c>
      <c r="B37" s="82"/>
      <c r="C37" s="67"/>
      <c r="D37" s="67"/>
      <c r="E37" s="67"/>
      <c r="F37" s="67"/>
      <c r="G37" s="67"/>
      <c r="R37" s="17"/>
    </row>
    <row r="38" spans="1:18" ht="18" customHeight="1" thickBot="1">
      <c r="A38" s="2" t="s">
        <v>141</v>
      </c>
      <c r="B38" s="78"/>
      <c r="C38" s="83">
        <f>B37*1</f>
        <v>0</v>
      </c>
      <c r="D38" s="70"/>
      <c r="E38" s="70"/>
      <c r="F38" s="70"/>
      <c r="G38" s="70"/>
      <c r="R38" s="17"/>
    </row>
    <row r="39" spans="1:18" ht="18" customHeight="1" thickTop="1">
      <c r="A39" s="5" t="s">
        <v>24</v>
      </c>
      <c r="B39" s="73"/>
      <c r="C39" s="67"/>
      <c r="D39" s="67"/>
      <c r="E39" s="67"/>
      <c r="F39" s="67"/>
      <c r="G39" s="67"/>
      <c r="R39" s="17"/>
    </row>
    <row r="40" spans="1:18" ht="18" customHeight="1">
      <c r="A40" s="9" t="s">
        <v>98</v>
      </c>
      <c r="B40" s="74"/>
      <c r="C40" s="68"/>
      <c r="D40" s="68"/>
      <c r="E40" s="68"/>
      <c r="F40" s="68"/>
      <c r="G40" s="58">
        <f>B40*1</f>
        <v>0</v>
      </c>
      <c r="Q40" s="17"/>
      <c r="R40" s="17"/>
    </row>
    <row r="41" spans="1:18" ht="18" customHeight="1" thickBot="1">
      <c r="A41" s="9" t="s">
        <v>44</v>
      </c>
      <c r="B41" s="75"/>
      <c r="C41" s="68"/>
      <c r="D41" s="68"/>
      <c r="E41" s="68"/>
      <c r="F41" s="68"/>
      <c r="G41" s="71">
        <f>B41*1</f>
        <v>0</v>
      </c>
      <c r="R41" s="17"/>
    </row>
    <row r="42" spans="1:18" ht="18" customHeight="1" thickTop="1">
      <c r="A42" s="16" t="s">
        <v>102</v>
      </c>
      <c r="B42" s="76"/>
      <c r="C42" s="67"/>
      <c r="D42" s="67"/>
      <c r="E42" s="67"/>
      <c r="F42" s="67"/>
      <c r="G42" s="67"/>
      <c r="R42" s="17"/>
    </row>
    <row r="43" spans="1:18" ht="18" customHeight="1">
      <c r="A43" s="10" t="s">
        <v>25</v>
      </c>
      <c r="B43" s="77"/>
      <c r="C43" s="68"/>
      <c r="D43" s="58">
        <f>B42*0.44</f>
        <v>0</v>
      </c>
      <c r="E43" s="68"/>
      <c r="F43" s="68"/>
      <c r="G43" s="68"/>
      <c r="R43" s="17"/>
    </row>
    <row r="44" spans="1:18" ht="18" customHeight="1" thickBot="1">
      <c r="A44" s="9" t="s">
        <v>42</v>
      </c>
      <c r="B44" s="77"/>
      <c r="C44" s="71">
        <f>B42*0.56</f>
        <v>0</v>
      </c>
      <c r="D44" s="68"/>
      <c r="E44" s="68"/>
      <c r="F44" s="68"/>
      <c r="G44" s="68"/>
      <c r="R44" s="17"/>
    </row>
    <row r="45" spans="1:18" ht="18" customHeight="1" thickTop="1">
      <c r="A45" s="15" t="s">
        <v>10</v>
      </c>
      <c r="B45" s="76"/>
      <c r="C45" s="67"/>
      <c r="D45" s="67"/>
      <c r="E45" s="67"/>
      <c r="F45" s="67"/>
      <c r="G45" s="67"/>
      <c r="R45" s="17"/>
    </row>
    <row r="46" spans="1:18" ht="18" customHeight="1" thickBot="1">
      <c r="A46" s="2" t="s">
        <v>11</v>
      </c>
      <c r="B46" s="78"/>
      <c r="C46" s="70"/>
      <c r="D46" s="70"/>
      <c r="E46" s="70"/>
      <c r="F46" s="71"/>
      <c r="G46" s="71">
        <f>B45*1</f>
        <v>0</v>
      </c>
      <c r="R46" s="17"/>
    </row>
    <row r="47" spans="1:18" ht="18" customHeight="1" thickTop="1">
      <c r="A47" s="15" t="s">
        <v>12</v>
      </c>
      <c r="B47" s="76"/>
      <c r="C47" s="67"/>
      <c r="D47" s="67"/>
      <c r="E47" s="67"/>
      <c r="F47" s="67"/>
      <c r="G47" s="67"/>
      <c r="R47" s="17"/>
    </row>
    <row r="48" spans="1:18" ht="18" customHeight="1" thickBot="1">
      <c r="A48" s="4" t="s">
        <v>13</v>
      </c>
      <c r="B48" s="78"/>
      <c r="C48" s="70"/>
      <c r="D48" s="70"/>
      <c r="E48" s="70"/>
      <c r="F48" s="71">
        <f>B47*1</f>
        <v>0</v>
      </c>
      <c r="G48" s="71"/>
      <c r="R48" s="17"/>
    </row>
    <row r="49" spans="1:18" ht="18" customHeight="1" thickTop="1">
      <c r="A49" s="15" t="s">
        <v>14</v>
      </c>
      <c r="B49" s="76"/>
      <c r="C49" s="67"/>
      <c r="D49" s="67"/>
      <c r="E49" s="67"/>
      <c r="F49" s="67"/>
      <c r="G49" s="67"/>
      <c r="R49" s="17"/>
    </row>
    <row r="50" spans="1:18" ht="18" customHeight="1" thickBot="1">
      <c r="A50" s="2" t="s">
        <v>15</v>
      </c>
      <c r="B50" s="78"/>
      <c r="C50" s="70"/>
      <c r="D50" s="70"/>
      <c r="E50" s="70"/>
      <c r="F50" s="71">
        <f>B49*1</f>
        <v>0</v>
      </c>
      <c r="G50" s="69"/>
      <c r="R50" s="17"/>
    </row>
    <row r="51" spans="1:18" ht="18" customHeight="1" thickTop="1">
      <c r="A51" s="3" t="s">
        <v>16</v>
      </c>
      <c r="B51" s="79"/>
      <c r="C51" s="67"/>
      <c r="D51" s="67"/>
      <c r="E51" s="67"/>
      <c r="F51" s="53">
        <f>B51</f>
        <v>0</v>
      </c>
      <c r="G51" s="67"/>
      <c r="Q51" s="17"/>
      <c r="R51" s="17"/>
    </row>
    <row r="52" spans="1:18" ht="18" customHeight="1" thickBot="1">
      <c r="A52" s="2" t="s">
        <v>17</v>
      </c>
      <c r="B52" s="78"/>
      <c r="C52" s="68"/>
      <c r="D52" s="68"/>
      <c r="E52" s="68"/>
      <c r="F52" s="83">
        <f>B52</f>
        <v>0</v>
      </c>
      <c r="G52" s="69"/>
      <c r="R52" s="17"/>
    </row>
    <row r="53" spans="1:18" ht="18" customHeight="1" thickTop="1">
      <c r="A53" s="3" t="s">
        <v>18</v>
      </c>
      <c r="B53" s="76"/>
      <c r="C53" s="67"/>
      <c r="D53" s="67"/>
      <c r="E53" s="67"/>
      <c r="F53" s="67"/>
      <c r="G53" s="67"/>
      <c r="R53" s="17"/>
    </row>
    <row r="54" spans="1:18" ht="18" customHeight="1" thickBot="1">
      <c r="A54" s="2" t="s">
        <v>17</v>
      </c>
      <c r="B54" s="78"/>
      <c r="C54" s="70"/>
      <c r="D54" s="70"/>
      <c r="E54" s="70"/>
      <c r="F54" s="72">
        <f>B53*1</f>
        <v>0</v>
      </c>
      <c r="G54" s="68"/>
      <c r="R54" s="17"/>
    </row>
    <row r="55" spans="1:18" ht="18" customHeight="1" thickTop="1">
      <c r="A55" s="3" t="s">
        <v>19</v>
      </c>
      <c r="B55" s="79"/>
      <c r="C55" s="67"/>
      <c r="D55" s="67"/>
      <c r="E55" s="67"/>
      <c r="F55" s="67"/>
      <c r="G55" s="67"/>
      <c r="R55" s="17"/>
    </row>
    <row r="56" spans="1:18" ht="18" customHeight="1" thickBot="1">
      <c r="A56" s="2" t="s">
        <v>20</v>
      </c>
      <c r="B56" s="78"/>
      <c r="C56" s="70"/>
      <c r="D56" s="70"/>
      <c r="E56" s="70"/>
      <c r="F56" s="71">
        <f>B55*1</f>
        <v>0</v>
      </c>
      <c r="G56" s="68"/>
      <c r="R56" s="17"/>
    </row>
    <row r="57" spans="1:18" ht="18" customHeight="1" thickTop="1">
      <c r="A57" s="3" t="s">
        <v>21</v>
      </c>
      <c r="B57" s="76"/>
      <c r="C57" s="67"/>
      <c r="D57" s="67"/>
      <c r="E57" s="67"/>
      <c r="F57" s="67"/>
      <c r="G57" s="67"/>
      <c r="Q57" s="17"/>
      <c r="R57" s="17"/>
    </row>
    <row r="58" spans="1:18" ht="18" customHeight="1" thickBot="1">
      <c r="A58" s="2" t="s">
        <v>22</v>
      </c>
      <c r="B58" s="78"/>
      <c r="C58" s="70"/>
      <c r="D58" s="70"/>
      <c r="E58" s="70"/>
      <c r="F58" s="72">
        <f>B57*1</f>
        <v>0</v>
      </c>
      <c r="G58" s="68"/>
      <c r="R58" s="17"/>
    </row>
    <row r="59" spans="1:18" ht="18" customHeight="1" thickTop="1">
      <c r="A59" s="3" t="s">
        <v>108</v>
      </c>
      <c r="B59" s="107"/>
      <c r="C59" s="67"/>
      <c r="D59" s="67"/>
      <c r="E59" s="67"/>
      <c r="F59" s="67"/>
      <c r="G59" s="67"/>
      <c r="R59" s="17"/>
    </row>
    <row r="60" spans="1:18" ht="18" customHeight="1" thickBot="1">
      <c r="A60" s="4" t="s">
        <v>23</v>
      </c>
      <c r="B60" s="78"/>
      <c r="C60" s="70"/>
      <c r="D60" s="70"/>
      <c r="E60" s="70"/>
      <c r="F60" s="83">
        <f>B59*1</f>
        <v>0</v>
      </c>
      <c r="G60" s="68"/>
      <c r="R60" s="17"/>
    </row>
    <row r="61" spans="1:18" ht="18" customHeight="1" thickTop="1">
      <c r="A61" s="41" t="s">
        <v>40</v>
      </c>
      <c r="B61" s="76"/>
      <c r="C61" s="67"/>
      <c r="D61" s="67"/>
      <c r="E61" s="67"/>
      <c r="F61" s="67"/>
      <c r="G61" s="67"/>
      <c r="Q61" s="17"/>
      <c r="R61" s="17"/>
    </row>
    <row r="62" spans="1:18" ht="18" customHeight="1" thickBot="1">
      <c r="A62" s="42" t="s">
        <v>41</v>
      </c>
      <c r="B62" s="78"/>
      <c r="C62" s="70"/>
      <c r="D62" s="70"/>
      <c r="E62" s="70"/>
      <c r="F62" s="71">
        <f>B61*1</f>
        <v>0</v>
      </c>
      <c r="G62" s="68"/>
      <c r="R62" s="17"/>
    </row>
    <row r="63" spans="1:18" ht="18" customHeight="1" thickTop="1">
      <c r="A63" s="41" t="s">
        <v>89</v>
      </c>
      <c r="B63" s="76"/>
      <c r="C63" s="67"/>
      <c r="D63" s="67"/>
      <c r="E63" s="67"/>
      <c r="F63" s="67"/>
      <c r="G63" s="67"/>
      <c r="R63" s="17"/>
    </row>
    <row r="64" spans="1:18" ht="18" customHeight="1">
      <c r="A64" s="43" t="s">
        <v>43</v>
      </c>
      <c r="B64" s="77"/>
      <c r="C64" s="68"/>
      <c r="D64" s="68"/>
      <c r="E64" s="68"/>
      <c r="F64" s="58">
        <f>B63*1</f>
        <v>0</v>
      </c>
      <c r="G64" s="68"/>
      <c r="R64" s="17"/>
    </row>
    <row r="65" spans="1:18" ht="18" customHeight="1">
      <c r="A65" s="11"/>
      <c r="Q65" s="17"/>
      <c r="R65" s="17"/>
    </row>
    <row r="66" spans="1:18" ht="18" customHeight="1">
      <c r="A66" s="7" t="s">
        <v>8</v>
      </c>
      <c r="R66" s="17"/>
    </row>
    <row r="67" ht="18" customHeight="1" thickBot="1">
      <c r="R67" s="17"/>
    </row>
    <row r="68" spans="9:18" ht="18" customHeight="1" thickTop="1">
      <c r="I68" s="137" t="s">
        <v>83</v>
      </c>
      <c r="J68" s="147" t="s">
        <v>123</v>
      </c>
      <c r="K68" s="147"/>
      <c r="L68" s="147"/>
      <c r="M68" s="147"/>
      <c r="N68" s="147"/>
      <c r="O68" s="147"/>
      <c r="P68" s="147"/>
      <c r="Q68" s="148"/>
      <c r="R68" s="19"/>
    </row>
    <row r="69" spans="9:17" ht="18" customHeight="1">
      <c r="I69" s="138"/>
      <c r="J69" s="143" t="s">
        <v>77</v>
      </c>
      <c r="K69" s="143"/>
      <c r="L69" s="143"/>
      <c r="M69" s="143"/>
      <c r="N69" s="22" t="s">
        <v>78</v>
      </c>
      <c r="O69" s="22" t="s">
        <v>79</v>
      </c>
      <c r="P69" s="149" t="s">
        <v>80</v>
      </c>
      <c r="Q69" s="150"/>
    </row>
    <row r="70" spans="9:17" ht="18" customHeight="1">
      <c r="I70" s="20" t="s">
        <v>48</v>
      </c>
      <c r="J70" s="135" t="s">
        <v>64</v>
      </c>
      <c r="K70" s="135"/>
      <c r="L70" s="135"/>
      <c r="M70" s="135"/>
      <c r="N70" s="26">
        <v>1</v>
      </c>
      <c r="O70" s="27" t="s">
        <v>70</v>
      </c>
      <c r="P70" s="151">
        <f>F60</f>
        <v>0</v>
      </c>
      <c r="Q70" s="152"/>
    </row>
    <row r="71" spans="9:17" ht="18" customHeight="1">
      <c r="I71" s="20" t="s">
        <v>49</v>
      </c>
      <c r="J71" s="135" t="s">
        <v>65</v>
      </c>
      <c r="K71" s="135"/>
      <c r="L71" s="135"/>
      <c r="M71" s="135"/>
      <c r="N71" s="26">
        <v>1</v>
      </c>
      <c r="O71" s="27" t="s">
        <v>71</v>
      </c>
      <c r="P71" s="153" t="s">
        <v>81</v>
      </c>
      <c r="Q71" s="154"/>
    </row>
    <row r="72" spans="9:17" ht="18" customHeight="1">
      <c r="I72" s="21" t="s">
        <v>50</v>
      </c>
      <c r="J72" s="135" t="s">
        <v>66</v>
      </c>
      <c r="K72" s="135"/>
      <c r="L72" s="135"/>
      <c r="M72" s="135"/>
      <c r="N72" s="26">
        <v>1</v>
      </c>
      <c r="O72" s="28" t="s">
        <v>72</v>
      </c>
      <c r="P72" s="153" t="s">
        <v>81</v>
      </c>
      <c r="Q72" s="154"/>
    </row>
    <row r="73" spans="9:17" ht="18" customHeight="1" thickBot="1">
      <c r="I73" s="29" t="s">
        <v>51</v>
      </c>
      <c r="J73" s="136" t="s">
        <v>67</v>
      </c>
      <c r="K73" s="136"/>
      <c r="L73" s="136"/>
      <c r="M73" s="136"/>
      <c r="N73" s="30">
        <v>0.25</v>
      </c>
      <c r="O73" s="31" t="s">
        <v>73</v>
      </c>
      <c r="P73" s="155">
        <f>D29+D30+D31+D32</f>
        <v>0</v>
      </c>
      <c r="Q73" s="156"/>
    </row>
    <row r="74" spans="9:17" ht="18" customHeight="1" thickTop="1">
      <c r="I74" s="20" t="s">
        <v>52</v>
      </c>
      <c r="J74" s="135" t="s">
        <v>68</v>
      </c>
      <c r="K74" s="135"/>
      <c r="L74" s="135"/>
      <c r="M74" s="135"/>
      <c r="N74" s="26">
        <v>1</v>
      </c>
      <c r="O74" s="28" t="s">
        <v>74</v>
      </c>
      <c r="P74" s="151">
        <f>S13</f>
        <v>0</v>
      </c>
      <c r="Q74" s="152"/>
    </row>
    <row r="75" spans="9:17" ht="18" customHeight="1">
      <c r="I75" s="21" t="s">
        <v>53</v>
      </c>
      <c r="J75" s="135" t="s">
        <v>144</v>
      </c>
      <c r="K75" s="135"/>
      <c r="L75" s="135"/>
      <c r="M75" s="135"/>
      <c r="N75" s="26">
        <v>1</v>
      </c>
      <c r="O75" s="28" t="s">
        <v>145</v>
      </c>
      <c r="P75" s="159">
        <f>F22+F23</f>
        <v>0</v>
      </c>
      <c r="Q75" s="160"/>
    </row>
    <row r="76" spans="9:17" ht="18" customHeight="1">
      <c r="I76" s="21" t="s">
        <v>54</v>
      </c>
      <c r="J76" s="135" t="s">
        <v>146</v>
      </c>
      <c r="K76" s="135"/>
      <c r="L76" s="135"/>
      <c r="M76" s="135"/>
      <c r="N76" s="26">
        <v>1</v>
      </c>
      <c r="O76" s="28" t="s">
        <v>147</v>
      </c>
      <c r="P76" s="161">
        <f>N18+N19+N20+N21+N22+N23</f>
        <v>0</v>
      </c>
      <c r="Q76" s="160"/>
    </row>
    <row r="77" spans="9:17" ht="18" customHeight="1">
      <c r="I77" s="20" t="s">
        <v>55</v>
      </c>
      <c r="J77" s="135" t="s">
        <v>165</v>
      </c>
      <c r="K77" s="135"/>
      <c r="L77" s="135"/>
      <c r="M77" s="135"/>
      <c r="N77" s="26">
        <v>1</v>
      </c>
      <c r="O77" s="28" t="s">
        <v>148</v>
      </c>
      <c r="P77" s="157">
        <f>O18+O19+O20+O21</f>
        <v>0</v>
      </c>
      <c r="Q77" s="158"/>
    </row>
    <row r="78" spans="9:17" ht="18" customHeight="1" thickBot="1">
      <c r="I78" s="29" t="s">
        <v>56</v>
      </c>
      <c r="J78" s="136" t="s">
        <v>166</v>
      </c>
      <c r="K78" s="136"/>
      <c r="L78" s="136"/>
      <c r="M78" s="136"/>
      <c r="N78" s="30">
        <v>1</v>
      </c>
      <c r="O78" s="31" t="s">
        <v>103</v>
      </c>
      <c r="P78" s="162">
        <f>F20+F21</f>
        <v>0</v>
      </c>
      <c r="Q78" s="163"/>
    </row>
    <row r="79" spans="9:17" ht="18" customHeight="1" thickTop="1">
      <c r="I79" s="21" t="s">
        <v>57</v>
      </c>
      <c r="J79" s="135" t="s">
        <v>149</v>
      </c>
      <c r="K79" s="135"/>
      <c r="L79" s="135"/>
      <c r="M79" s="135"/>
      <c r="N79" s="26">
        <v>1</v>
      </c>
      <c r="O79" s="28" t="s">
        <v>157</v>
      </c>
      <c r="P79" s="161">
        <f>Q9</f>
        <v>0</v>
      </c>
      <c r="Q79" s="160"/>
    </row>
    <row r="80" spans="9:17" ht="18" customHeight="1">
      <c r="I80" s="21" t="s">
        <v>58</v>
      </c>
      <c r="J80" s="135" t="s">
        <v>150</v>
      </c>
      <c r="K80" s="135"/>
      <c r="L80" s="135"/>
      <c r="M80" s="135"/>
      <c r="N80" s="26">
        <v>1</v>
      </c>
      <c r="O80" s="28" t="s">
        <v>158</v>
      </c>
      <c r="P80" s="157">
        <f>K4+K5+K6+K7+K8+K9+K11+K12+K13+K14+K16+K18+K19+K20+K21+K22+K23+K24+K26+K27</f>
        <v>0</v>
      </c>
      <c r="Q80" s="158"/>
    </row>
    <row r="81" spans="9:17" ht="18" customHeight="1" thickBot="1">
      <c r="I81" s="32" t="s">
        <v>161</v>
      </c>
      <c r="J81" s="136" t="s">
        <v>173</v>
      </c>
      <c r="K81" s="136"/>
      <c r="L81" s="136"/>
      <c r="M81" s="136"/>
      <c r="N81" s="30">
        <v>1</v>
      </c>
      <c r="O81" s="31" t="s">
        <v>159</v>
      </c>
      <c r="P81" s="179">
        <f>L4+L5+L6+L7+L8+L9+L11+L12+L13+L14+L16+L17+L18+L19+L20+L21+L22+L23+L24+L26+L27</f>
        <v>0</v>
      </c>
      <c r="Q81" s="180"/>
    </row>
    <row r="82" spans="9:17" ht="18" customHeight="1" thickTop="1">
      <c r="I82" s="116" t="s">
        <v>59</v>
      </c>
      <c r="J82" s="170" t="s">
        <v>167</v>
      </c>
      <c r="K82" s="170"/>
      <c r="L82" s="170"/>
      <c r="M82" s="170"/>
      <c r="N82" s="117">
        <v>0.8884</v>
      </c>
      <c r="O82" s="118" t="s">
        <v>76</v>
      </c>
      <c r="P82" s="168">
        <f>H4+H5+H6+H7+H8+H9+H11+H12+H13+H14+H16+H18+H19+H20+H21+H22+H23+H24+H26+H27</f>
        <v>0</v>
      </c>
      <c r="Q82" s="169"/>
    </row>
    <row r="83" spans="9:17" ht="18" customHeight="1" thickBot="1">
      <c r="I83" s="32" t="s">
        <v>162</v>
      </c>
      <c r="J83" s="175" t="s">
        <v>168</v>
      </c>
      <c r="K83" s="175"/>
      <c r="L83" s="175"/>
      <c r="M83" s="175"/>
      <c r="N83" s="36">
        <v>0.9083</v>
      </c>
      <c r="O83" s="37" t="s">
        <v>163</v>
      </c>
      <c r="P83" s="181" t="s">
        <v>81</v>
      </c>
      <c r="Q83" s="182"/>
    </row>
    <row r="84" spans="9:17" ht="18" customHeight="1" thickBot="1" thickTop="1">
      <c r="I84" s="32" t="s">
        <v>60</v>
      </c>
      <c r="J84" s="171" t="s">
        <v>69</v>
      </c>
      <c r="K84" s="171"/>
      <c r="L84" s="171"/>
      <c r="M84" s="171"/>
      <c r="N84" s="39"/>
      <c r="O84" s="39"/>
      <c r="P84" s="125">
        <f>P70+P73+P74+P75+P76+P77+P79+P80+P82</f>
        <v>0</v>
      </c>
      <c r="Q84" s="126"/>
    </row>
    <row r="85" spans="9:17" ht="18" customHeight="1" thickTop="1">
      <c r="I85" s="19"/>
      <c r="J85" s="166" t="s">
        <v>154</v>
      </c>
      <c r="K85" s="167"/>
      <c r="L85" s="167"/>
      <c r="M85" s="167"/>
      <c r="N85" s="18"/>
      <c r="O85" s="18"/>
      <c r="P85" s="164"/>
      <c r="Q85" s="165"/>
    </row>
    <row r="86" spans="9:17" ht="18" customHeight="1">
      <c r="I86" s="21" t="s">
        <v>61</v>
      </c>
      <c r="J86" s="124" t="s">
        <v>170</v>
      </c>
      <c r="K86" s="124"/>
      <c r="L86" s="124"/>
      <c r="M86" s="124"/>
      <c r="N86" s="106">
        <v>0.1116</v>
      </c>
      <c r="O86" s="115" t="s">
        <v>76</v>
      </c>
      <c r="P86" s="161">
        <f>I4+I5+I6+I7+I8+I9+I11+I12+I13+I14+I16+I18+I19+I20+I21+I22+I23+I24+I26+I27</f>
        <v>0</v>
      </c>
      <c r="Q86" s="160"/>
    </row>
    <row r="87" spans="9:17" ht="18" customHeight="1">
      <c r="I87" s="21" t="s">
        <v>62</v>
      </c>
      <c r="J87" s="128" t="s">
        <v>169</v>
      </c>
      <c r="K87" s="128"/>
      <c r="L87" s="128"/>
      <c r="M87" s="128"/>
      <c r="N87" s="120">
        <v>1</v>
      </c>
      <c r="O87" s="38" t="s">
        <v>75</v>
      </c>
      <c r="P87" s="161">
        <f>J4+J5+J6+J7+J8+J9+J11+J12+J13+J14+J18+J19+J20+J21+J24+J26+J27</f>
        <v>0</v>
      </c>
      <c r="Q87" s="160"/>
    </row>
    <row r="88" spans="9:17" ht="18" customHeight="1" thickBot="1">
      <c r="I88" s="34" t="s">
        <v>63</v>
      </c>
      <c r="J88" s="134" t="s">
        <v>104</v>
      </c>
      <c r="K88" s="134"/>
      <c r="L88" s="134"/>
      <c r="M88" s="134"/>
      <c r="N88" s="134"/>
      <c r="O88" s="39"/>
      <c r="P88" s="172">
        <f>P86+P87</f>
        <v>0</v>
      </c>
      <c r="Q88" s="173"/>
    </row>
    <row r="89" spans="9:14" ht="18" customHeight="1" thickBot="1" thickTop="1">
      <c r="I89" s="33"/>
      <c r="J89" s="24"/>
      <c r="K89" s="24"/>
      <c r="L89" s="24"/>
      <c r="M89" s="24"/>
      <c r="N89" s="23"/>
    </row>
    <row r="90" spans="9:15" ht="18" customHeight="1" thickBot="1" thickTop="1">
      <c r="I90" s="33"/>
      <c r="J90" s="176" t="s">
        <v>153</v>
      </c>
      <c r="K90" s="177"/>
      <c r="L90" s="177"/>
      <c r="M90" s="177"/>
      <c r="N90" s="178"/>
      <c r="O90" s="19"/>
    </row>
    <row r="91" spans="10:17" ht="18" customHeight="1" thickTop="1">
      <c r="J91" s="127" t="s">
        <v>171</v>
      </c>
      <c r="K91" s="128"/>
      <c r="L91" s="128"/>
      <c r="M91" s="128"/>
      <c r="N91" s="52">
        <f>C4+C6+C7+C8+C9+C12+C13+C14+C16+C17+C18+C19+C20+C21+C22+C23+C24+C25+C26+C27+C38</f>
        <v>0</v>
      </c>
      <c r="O91" s="19"/>
      <c r="Q91" s="56"/>
    </row>
    <row r="92" spans="10:15" ht="18" customHeight="1">
      <c r="J92" s="127" t="s">
        <v>172</v>
      </c>
      <c r="K92" s="128"/>
      <c r="L92" s="128"/>
      <c r="M92" s="128"/>
      <c r="N92" s="52">
        <f>R7</f>
        <v>0</v>
      </c>
      <c r="O92" s="19"/>
    </row>
    <row r="93" spans="10:15" ht="18" customHeight="1">
      <c r="J93" s="127" t="s">
        <v>151</v>
      </c>
      <c r="K93" s="128"/>
      <c r="L93" s="128"/>
      <c r="M93" s="128"/>
      <c r="N93" s="52">
        <f>M4+M5+M6+M7+M8+M9+M11+M12+M13+M14+M16+M17+M18+M19+M20+M21+M22+M23+M24+M25+M26+M27</f>
        <v>0</v>
      </c>
      <c r="O93" s="19"/>
    </row>
    <row r="94" spans="10:15" ht="18" customHeight="1">
      <c r="J94" s="127" t="s">
        <v>126</v>
      </c>
      <c r="K94" s="128"/>
      <c r="L94" s="128"/>
      <c r="M94" s="128"/>
      <c r="N94" s="52">
        <f>C31+C32</f>
        <v>0</v>
      </c>
      <c r="O94" s="19"/>
    </row>
    <row r="95" spans="10:15" ht="18" customHeight="1">
      <c r="J95" s="127" t="s">
        <v>127</v>
      </c>
      <c r="K95" s="128"/>
      <c r="L95" s="128"/>
      <c r="M95" s="128"/>
      <c r="N95" s="105" t="s">
        <v>81</v>
      </c>
      <c r="O95" s="19"/>
    </row>
    <row r="96" spans="10:15" ht="18" customHeight="1">
      <c r="J96" s="127" t="s">
        <v>128</v>
      </c>
      <c r="K96" s="128"/>
      <c r="L96" s="128"/>
      <c r="M96" s="128"/>
      <c r="N96" s="105" t="s">
        <v>81</v>
      </c>
      <c r="O96" s="19"/>
    </row>
    <row r="97" spans="10:15" ht="18" customHeight="1">
      <c r="J97" s="127" t="s">
        <v>129</v>
      </c>
      <c r="K97" s="128"/>
      <c r="L97" s="128"/>
      <c r="M97" s="128"/>
      <c r="N97" s="112">
        <f>F51</f>
        <v>0</v>
      </c>
      <c r="O97" s="19"/>
    </row>
    <row r="98" spans="10:15" ht="18" customHeight="1">
      <c r="J98" s="127" t="s">
        <v>164</v>
      </c>
      <c r="K98" s="128"/>
      <c r="L98" s="128"/>
      <c r="M98" s="128"/>
      <c r="N98" s="52"/>
      <c r="O98" s="19"/>
    </row>
    <row r="99" spans="10:15" ht="18" customHeight="1">
      <c r="J99" s="131"/>
      <c r="K99" s="132"/>
      <c r="L99" s="132"/>
      <c r="M99" s="132"/>
      <c r="N99" s="35"/>
      <c r="O99" s="19"/>
    </row>
    <row r="100" spans="10:15" ht="18" customHeight="1" thickBot="1">
      <c r="J100" s="133" t="s">
        <v>119</v>
      </c>
      <c r="K100" s="134"/>
      <c r="L100" s="134"/>
      <c r="M100" s="134"/>
      <c r="N100" s="109">
        <f>N91+N92+N93+N94+N97+N98</f>
        <v>0</v>
      </c>
      <c r="O100" s="19"/>
    </row>
    <row r="101" spans="10:14" ht="18" customHeight="1" thickBot="1" thickTop="1">
      <c r="J101" s="24"/>
      <c r="K101" s="24"/>
      <c r="L101" s="24"/>
      <c r="M101" s="24"/>
      <c r="N101" s="23"/>
    </row>
    <row r="102" spans="10:17" ht="18" customHeight="1" thickBot="1" thickTop="1">
      <c r="J102" s="176" t="s">
        <v>121</v>
      </c>
      <c r="K102" s="177"/>
      <c r="L102" s="177"/>
      <c r="M102" s="177"/>
      <c r="N102" s="178"/>
      <c r="O102" s="19"/>
      <c r="Q102" s="23"/>
    </row>
    <row r="103" spans="10:15" ht="18" customHeight="1" thickTop="1">
      <c r="J103" s="127" t="s">
        <v>94</v>
      </c>
      <c r="K103" s="128"/>
      <c r="L103" s="128"/>
      <c r="M103" s="128"/>
      <c r="N103" s="105" t="s">
        <v>81</v>
      </c>
      <c r="O103" s="19"/>
    </row>
    <row r="104" spans="10:15" ht="18" customHeight="1">
      <c r="J104" s="127" t="s">
        <v>99</v>
      </c>
      <c r="K104" s="128"/>
      <c r="L104" s="128"/>
      <c r="M104" s="128"/>
      <c r="N104" s="105" t="s">
        <v>81</v>
      </c>
      <c r="O104" s="19"/>
    </row>
    <row r="105" spans="10:15" ht="18" customHeight="1">
      <c r="J105" s="127" t="s">
        <v>90</v>
      </c>
      <c r="K105" s="128"/>
      <c r="L105" s="128"/>
      <c r="M105" s="128"/>
      <c r="N105" s="52">
        <f>G5</f>
        <v>0</v>
      </c>
      <c r="O105" s="19"/>
    </row>
    <row r="106" spans="10:15" ht="18" customHeight="1">
      <c r="J106" s="127" t="s">
        <v>88</v>
      </c>
      <c r="K106" s="128"/>
      <c r="L106" s="128"/>
      <c r="M106" s="128"/>
      <c r="N106" s="52">
        <f>E11+E12+E13+E14</f>
        <v>0</v>
      </c>
      <c r="O106" s="19"/>
    </row>
    <row r="107" spans="10:15" ht="18" customHeight="1">
      <c r="J107" s="129" t="s">
        <v>91</v>
      </c>
      <c r="K107" s="130"/>
      <c r="L107" s="130"/>
      <c r="M107" s="130"/>
      <c r="N107" s="52">
        <f>G6</f>
        <v>0</v>
      </c>
      <c r="O107" s="19"/>
    </row>
    <row r="108" spans="10:15" ht="18" customHeight="1">
      <c r="J108" s="127" t="s">
        <v>100</v>
      </c>
      <c r="K108" s="128"/>
      <c r="L108" s="128"/>
      <c r="M108" s="128"/>
      <c r="N108" s="52">
        <f>G29+G30+G31+G32</f>
        <v>0</v>
      </c>
      <c r="O108" s="19"/>
    </row>
    <row r="109" spans="10:15" ht="18" customHeight="1">
      <c r="J109" s="127" t="s">
        <v>92</v>
      </c>
      <c r="K109" s="128"/>
      <c r="L109" s="128"/>
      <c r="M109" s="128"/>
      <c r="N109" s="52">
        <f>F24</f>
        <v>0</v>
      </c>
      <c r="O109" s="19"/>
    </row>
    <row r="110" spans="10:15" ht="18" customHeight="1">
      <c r="J110" s="123" t="s">
        <v>125</v>
      </c>
      <c r="K110" s="124"/>
      <c r="L110" s="124"/>
      <c r="M110" s="124"/>
      <c r="N110" s="52">
        <f>G8</f>
        <v>0</v>
      </c>
      <c r="O110" s="19"/>
    </row>
    <row r="111" spans="9:17" ht="18" customHeight="1">
      <c r="I111" s="17"/>
      <c r="J111" s="123" t="s">
        <v>130</v>
      </c>
      <c r="K111" s="124"/>
      <c r="L111" s="124"/>
      <c r="M111" s="124"/>
      <c r="N111" s="47">
        <f>F31+F32</f>
        <v>0</v>
      </c>
      <c r="O111" s="19"/>
      <c r="Q111" s="25"/>
    </row>
    <row r="112" spans="9:17" ht="18" customHeight="1">
      <c r="I112" s="17"/>
      <c r="J112" s="123"/>
      <c r="K112" s="124"/>
      <c r="L112" s="124"/>
      <c r="M112" s="124"/>
      <c r="N112" s="47"/>
      <c r="O112" s="19"/>
      <c r="Q112" s="25"/>
    </row>
    <row r="113" spans="9:15" ht="18" customHeight="1" thickBot="1">
      <c r="I113" s="17"/>
      <c r="J113" s="119" t="s">
        <v>105</v>
      </c>
      <c r="K113" s="104"/>
      <c r="L113" s="104"/>
      <c r="M113" s="104"/>
      <c r="N113" s="109">
        <f>N105+N106+N107+N108+N109+N110+N111</f>
        <v>0</v>
      </c>
      <c r="O113" s="19"/>
    </row>
    <row r="114" spans="9:14" ht="18" customHeight="1" thickBot="1" thickTop="1">
      <c r="I114" s="17"/>
      <c r="J114" s="1"/>
      <c r="K114" s="1"/>
      <c r="L114" s="1"/>
      <c r="M114" s="1"/>
      <c r="N114" s="23"/>
    </row>
    <row r="115" spans="10:15" ht="18" customHeight="1" thickBot="1" thickTop="1">
      <c r="J115" s="176" t="s">
        <v>96</v>
      </c>
      <c r="K115" s="177"/>
      <c r="L115" s="177"/>
      <c r="M115" s="177"/>
      <c r="N115" s="178"/>
      <c r="O115" s="19"/>
    </row>
    <row r="116" spans="10:15" ht="18" customHeight="1" thickTop="1">
      <c r="J116" s="127" t="s">
        <v>93</v>
      </c>
      <c r="K116" s="128"/>
      <c r="L116" s="128"/>
      <c r="M116" s="128"/>
      <c r="N116" s="105" t="s">
        <v>81</v>
      </c>
      <c r="O116" s="19"/>
    </row>
    <row r="117" spans="10:17" ht="18" customHeight="1">
      <c r="J117" s="127" t="s">
        <v>101</v>
      </c>
      <c r="K117" s="128"/>
      <c r="L117" s="128"/>
      <c r="M117" s="128"/>
      <c r="N117" s="105" t="s">
        <v>81</v>
      </c>
      <c r="O117" s="19"/>
      <c r="Q117" s="25"/>
    </row>
    <row r="118" spans="10:15" ht="18" customHeight="1">
      <c r="J118" s="127" t="s">
        <v>18</v>
      </c>
      <c r="K118" s="128"/>
      <c r="L118" s="128"/>
      <c r="M118" s="128"/>
      <c r="N118" s="105" t="s">
        <v>81</v>
      </c>
      <c r="O118" s="19"/>
    </row>
    <row r="119" spans="10:15" ht="18" customHeight="1">
      <c r="J119" s="127" t="s">
        <v>95</v>
      </c>
      <c r="K119" s="128"/>
      <c r="L119" s="128"/>
      <c r="M119" s="128"/>
      <c r="N119" s="105" t="s">
        <v>81</v>
      </c>
      <c r="O119" s="19"/>
    </row>
    <row r="120" spans="10:15" ht="18" customHeight="1">
      <c r="J120" s="127" t="s">
        <v>152</v>
      </c>
      <c r="K120" s="128"/>
      <c r="L120" s="128"/>
      <c r="M120" s="128"/>
      <c r="N120" s="113">
        <f>F52</f>
        <v>0</v>
      </c>
      <c r="O120" s="19"/>
    </row>
    <row r="121" spans="10:15" ht="18" customHeight="1" thickBot="1">
      <c r="J121" s="133" t="s">
        <v>106</v>
      </c>
      <c r="K121" s="134"/>
      <c r="L121" s="134"/>
      <c r="M121" s="134"/>
      <c r="N121" s="114">
        <f>N120</f>
        <v>0</v>
      </c>
      <c r="O121" s="19"/>
    </row>
    <row r="122" spans="10:17" ht="18" customHeight="1" thickBot="1" thickTop="1">
      <c r="J122" s="24"/>
      <c r="K122" s="24"/>
      <c r="L122" s="24"/>
      <c r="M122" s="24"/>
      <c r="N122" s="25"/>
      <c r="Q122" s="25"/>
    </row>
    <row r="123" spans="10:15" ht="18" customHeight="1" thickBot="1" thickTop="1">
      <c r="J123" s="176"/>
      <c r="K123" s="177"/>
      <c r="L123" s="177"/>
      <c r="M123" s="177"/>
      <c r="N123" s="178"/>
      <c r="O123" s="19"/>
    </row>
    <row r="124" spans="10:15" ht="18" customHeight="1" thickTop="1">
      <c r="J124" s="127"/>
      <c r="K124" s="128"/>
      <c r="L124" s="128"/>
      <c r="M124" s="128"/>
      <c r="N124" s="111"/>
      <c r="O124" s="19"/>
    </row>
    <row r="125" spans="10:15" ht="18" customHeight="1">
      <c r="J125" s="127"/>
      <c r="K125" s="128"/>
      <c r="L125" s="128"/>
      <c r="M125" s="128"/>
      <c r="N125" s="111"/>
      <c r="O125" s="19"/>
    </row>
    <row r="126" spans="10:15" ht="18" customHeight="1" thickBot="1">
      <c r="J126" s="174"/>
      <c r="K126" s="175"/>
      <c r="L126" s="175"/>
      <c r="M126" s="175"/>
      <c r="N126" s="110"/>
      <c r="O126" s="19"/>
    </row>
    <row r="127" spans="10:14" ht="18" customHeight="1" thickTop="1">
      <c r="J127" s="24"/>
      <c r="K127" s="24"/>
      <c r="L127" s="24"/>
      <c r="M127" s="24"/>
      <c r="N127" s="25"/>
    </row>
  </sheetData>
  <mergeCells count="78">
    <mergeCell ref="J81:M81"/>
    <mergeCell ref="P81:Q81"/>
    <mergeCell ref="J83:M83"/>
    <mergeCell ref="P83:Q83"/>
    <mergeCell ref="J112:M112"/>
    <mergeCell ref="J125:M125"/>
    <mergeCell ref="J126:M126"/>
    <mergeCell ref="J90:N90"/>
    <mergeCell ref="J102:N102"/>
    <mergeCell ref="J115:N115"/>
    <mergeCell ref="J123:N123"/>
    <mergeCell ref="J120:M120"/>
    <mergeCell ref="J121:M121"/>
    <mergeCell ref="J124:M124"/>
    <mergeCell ref="J116:M116"/>
    <mergeCell ref="J117:M117"/>
    <mergeCell ref="J118:M118"/>
    <mergeCell ref="J119:M119"/>
    <mergeCell ref="P87:Q87"/>
    <mergeCell ref="P88:Q88"/>
    <mergeCell ref="J95:M95"/>
    <mergeCell ref="J96:M96"/>
    <mergeCell ref="J91:M91"/>
    <mergeCell ref="J92:M92"/>
    <mergeCell ref="J93:M93"/>
    <mergeCell ref="J88:N88"/>
    <mergeCell ref="P85:Q85"/>
    <mergeCell ref="J85:M85"/>
    <mergeCell ref="J87:M87"/>
    <mergeCell ref="P76:Q76"/>
    <mergeCell ref="P77:Q77"/>
    <mergeCell ref="P86:Q86"/>
    <mergeCell ref="P82:Q82"/>
    <mergeCell ref="J82:M82"/>
    <mergeCell ref="J84:M84"/>
    <mergeCell ref="J86:M86"/>
    <mergeCell ref="P80:Q80"/>
    <mergeCell ref="P75:Q75"/>
    <mergeCell ref="P79:Q79"/>
    <mergeCell ref="P78:Q78"/>
    <mergeCell ref="P71:Q71"/>
    <mergeCell ref="P72:Q72"/>
    <mergeCell ref="P73:Q73"/>
    <mergeCell ref="P74:Q74"/>
    <mergeCell ref="I68:I69"/>
    <mergeCell ref="B1:G1"/>
    <mergeCell ref="H1:I1"/>
    <mergeCell ref="J70:M70"/>
    <mergeCell ref="J69:M69"/>
    <mergeCell ref="J1:R1"/>
    <mergeCell ref="J68:Q68"/>
    <mergeCell ref="P69:Q69"/>
    <mergeCell ref="P70:Q70"/>
    <mergeCell ref="J71:M71"/>
    <mergeCell ref="J72:M72"/>
    <mergeCell ref="J73:M73"/>
    <mergeCell ref="J80:M80"/>
    <mergeCell ref="J74:M74"/>
    <mergeCell ref="J79:M79"/>
    <mergeCell ref="J75:M75"/>
    <mergeCell ref="J76:M76"/>
    <mergeCell ref="J77:M77"/>
    <mergeCell ref="J78:M78"/>
    <mergeCell ref="J106:M106"/>
    <mergeCell ref="J97:M97"/>
    <mergeCell ref="J98:M98"/>
    <mergeCell ref="J99:M99"/>
    <mergeCell ref="J100:M100"/>
    <mergeCell ref="J111:M111"/>
    <mergeCell ref="P84:Q84"/>
    <mergeCell ref="J94:M94"/>
    <mergeCell ref="J107:M107"/>
    <mergeCell ref="J108:M108"/>
    <mergeCell ref="J109:M109"/>
    <mergeCell ref="J110:M110"/>
    <mergeCell ref="J103:M103"/>
    <mergeCell ref="J104:M104"/>
    <mergeCell ref="J105:M105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2" r:id="rId3"/>
  <headerFooter alignWithMargins="0">
    <oddHeader>&amp;C&amp;"Arial,Bold"&amp;12 MUNICIPAL COURT REMITTANCE FORM
TO COUNTY TREASURER __________________________ COUNTY FOR MONTH OF ______________&amp;R&amp;"Arial,Bold"&amp;12ATTACHMENT 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2008-07-02T13:26:57Z</cp:lastPrinted>
  <dcterms:created xsi:type="dcterms:W3CDTF">2000-09-20T16:54:44Z</dcterms:created>
  <dcterms:modified xsi:type="dcterms:W3CDTF">2008-07-02T17:26:59Z</dcterms:modified>
  <cp:category/>
  <cp:version/>
  <cp:contentType/>
  <cp:contentStatus/>
</cp:coreProperties>
</file>